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omments1.xml" ContentType="application/vnd.openxmlformats-officedocument.spreadsheetml.comments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G:\ศิริพร\รายงานประจำเดือน\รายงานการเงินส่งกองคลัง ปี 2567\"/>
    </mc:Choice>
  </mc:AlternateContent>
  <xr:revisionPtr revIDLastSave="0" documentId="13_ncr:1_{F9A60F9F-680B-4EAF-93E8-125F0F310814}" xr6:coauthVersionLast="47" xr6:coauthVersionMax="47" xr10:uidLastSave="{00000000-0000-0000-0000-000000000000}"/>
  <bookViews>
    <workbookView xWindow="-120" yWindow="-120" windowWidth="24240" windowHeight="13020" tabRatio="963" firstSheet="9" activeTab="17" xr2:uid="{00000000-000D-0000-FFFF-FFFF00000000}"/>
  </bookViews>
  <sheets>
    <sheet name="คำอธิบาย" sheetId="28" r:id="rId1"/>
    <sheet name="1.1 เงินสดฯ" sheetId="31" r:id="rId2"/>
    <sheet name="1.2งบกระทบยอดฯ" sheetId="30" r:id="rId3"/>
    <sheet name="งบกระทบยอด" sheetId="34" r:id="rId4"/>
    <sheet name="เงินฝากไม่มีรายตัว" sheetId="35" r:id="rId5"/>
    <sheet name="2.ฐานะเงินทดรองฯ_เฉพาะศูนย์เขต" sheetId="24" r:id="rId6"/>
    <sheet name="3.ลูกหนี้ฯ" sheetId="29" r:id="rId7"/>
    <sheet name="4.ค้างรับ กบ." sheetId="5" r:id="rId8"/>
    <sheet name="5.เงินจ่ายล่วงหน้า" sheetId="6" r:id="rId9"/>
    <sheet name="6.คชจ.ล่วงหน้า-ภัยพิบัติ" sheetId="1" r:id="rId10"/>
    <sheet name="7.งานระหว่างก่อสร้าง" sheetId="21" r:id="rId11"/>
    <sheet name="8.เจ้าหนี้ฯ" sheetId="7" r:id="rId12"/>
    <sheet name="9.รับสินค้า-ใบสำคัญ" sheetId="27" r:id="rId13"/>
    <sheet name="10.ใบสำคัญค้างจ่าย" sheetId="10" r:id="rId14"/>
    <sheet name="ร.๑-งทร.รับฯ-ภัยพิบัติ" sheetId="33" r:id="rId15"/>
    <sheet name="11.เงินรับฝากอื่น" sheetId="12" r:id="rId16"/>
    <sheet name="12.เงินประกันผลงาน" sheetId="13" r:id="rId17"/>
    <sheet name="13.เงินประกันสัญญา" sheetId="14" r:id="rId18"/>
  </sheets>
  <definedNames>
    <definedName name="_xlnm.Print_Area" localSheetId="1">'1.1 เงินสดฯ'!$A$1:$H$41</definedName>
    <definedName name="_xlnm.Print_Area" localSheetId="2">'1.2งบกระทบยอดฯ'!$A$1:$J$29</definedName>
    <definedName name="_xlnm.Print_Area" localSheetId="5">'2.ฐานะเงินทดรองฯ_เฉพาะศูนย์เขต'!$A$1:$J$20</definedName>
    <definedName name="_xlnm.Print_Area" localSheetId="0">คำอธิบาย!$A$1:$U$23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08" i="14" l="1"/>
  <c r="E65" i="13"/>
  <c r="H86" i="12"/>
  <c r="G95" i="10"/>
  <c r="G92" i="27"/>
  <c r="G191" i="7"/>
  <c r="A183" i="7"/>
  <c r="G161" i="7"/>
  <c r="F68" i="21"/>
  <c r="H79" i="1"/>
  <c r="G79" i="1"/>
  <c r="F79" i="1"/>
  <c r="F73" i="6"/>
  <c r="G73" i="5"/>
  <c r="I190" i="29"/>
  <c r="H190" i="29"/>
  <c r="G190" i="29"/>
  <c r="A181" i="29"/>
  <c r="I154" i="29"/>
  <c r="H154" i="29"/>
  <c r="G154" i="29"/>
  <c r="C104" i="35"/>
  <c r="D104" i="35" s="1"/>
  <c r="C96" i="35"/>
  <c r="D96" i="35" s="1"/>
  <c r="D591" i="34"/>
  <c r="D584" i="34"/>
  <c r="D550" i="34"/>
  <c r="D543" i="34"/>
  <c r="D552" i="34" s="1"/>
  <c r="D502" i="34"/>
  <c r="D511" i="34" s="1"/>
  <c r="D461" i="34"/>
  <c r="D470" i="34" s="1"/>
  <c r="A453" i="34"/>
  <c r="A535" i="34" s="1"/>
  <c r="A576" i="34" s="1"/>
  <c r="D428" i="34"/>
  <c r="D421" i="34"/>
  <c r="I75" i="14"/>
  <c r="E38" i="13"/>
  <c r="H61" i="12"/>
  <c r="G67" i="10"/>
  <c r="G65" i="27"/>
  <c r="G131" i="7"/>
  <c r="A123" i="7"/>
  <c r="G101" i="7"/>
  <c r="F39" i="21"/>
  <c r="H46" i="1"/>
  <c r="G46" i="1"/>
  <c r="F46" i="1"/>
  <c r="F42" i="6"/>
  <c r="G42" i="5"/>
  <c r="I119" i="29"/>
  <c r="H119" i="29"/>
  <c r="G119" i="29"/>
  <c r="A110" i="29"/>
  <c r="I83" i="29"/>
  <c r="H83" i="29"/>
  <c r="G83" i="29"/>
  <c r="C63" i="35"/>
  <c r="D63" i="35" s="1"/>
  <c r="C55" i="35"/>
  <c r="D55" i="35" s="1"/>
  <c r="D64" i="35" s="1"/>
  <c r="D387" i="34"/>
  <c r="D380" i="34"/>
  <c r="D389" i="34" s="1"/>
  <c r="D346" i="34"/>
  <c r="D339" i="34"/>
  <c r="D298" i="34"/>
  <c r="D307" i="34" s="1"/>
  <c r="D257" i="34"/>
  <c r="D266" i="34" s="1"/>
  <c r="A249" i="34"/>
  <c r="A331" i="34" s="1"/>
  <c r="A372" i="34" s="1"/>
  <c r="D224" i="34"/>
  <c r="D217" i="34"/>
  <c r="I42" i="14"/>
  <c r="E11" i="13"/>
  <c r="H36" i="12"/>
  <c r="G39" i="10"/>
  <c r="G38" i="27"/>
  <c r="G71" i="7"/>
  <c r="A63" i="7"/>
  <c r="G41" i="7"/>
  <c r="F10" i="21"/>
  <c r="H13" i="1"/>
  <c r="G13" i="1"/>
  <c r="F13" i="1"/>
  <c r="F11" i="6"/>
  <c r="G11" i="5"/>
  <c r="I12" i="29"/>
  <c r="I48" i="29"/>
  <c r="H48" i="29"/>
  <c r="G48" i="29"/>
  <c r="A39" i="29"/>
  <c r="H12" i="29"/>
  <c r="G12" i="29"/>
  <c r="C22" i="35"/>
  <c r="D22" i="35" s="1"/>
  <c r="C14" i="35"/>
  <c r="D14" i="35" s="1"/>
  <c r="D183" i="34"/>
  <c r="D176" i="34"/>
  <c r="D142" i="34"/>
  <c r="D135" i="34"/>
  <c r="D94" i="34"/>
  <c r="D103" i="34" s="1"/>
  <c r="D53" i="34"/>
  <c r="D62" i="34" s="1"/>
  <c r="A45" i="34"/>
  <c r="A86" i="34" s="1"/>
  <c r="D20" i="34"/>
  <c r="D13" i="34"/>
  <c r="D105" i="35" l="1"/>
  <c r="D593" i="34"/>
  <c r="D430" i="34"/>
  <c r="A494" i="34"/>
  <c r="D226" i="34"/>
  <c r="A290" i="34"/>
  <c r="D348" i="34"/>
  <c r="D144" i="34"/>
  <c r="D23" i="35"/>
  <c r="D22" i="34"/>
  <c r="D185" i="34"/>
  <c r="A127" i="34"/>
  <c r="A168" i="34" s="1"/>
  <c r="H167" i="33" l="1"/>
  <c r="G178" i="33"/>
  <c r="G176" i="33"/>
  <c r="G175" i="33"/>
  <c r="E176" i="33"/>
  <c r="F176" i="33" s="1"/>
  <c r="E178" i="33"/>
  <c r="F178" i="33" s="1"/>
  <c r="D180" i="33"/>
  <c r="D182" i="33"/>
  <c r="I196" i="33"/>
  <c r="I197" i="33" s="1"/>
  <c r="L192" i="33"/>
  <c r="G169" i="33"/>
  <c r="H169" i="33" s="1"/>
  <c r="F169" i="33"/>
  <c r="E184" i="33" l="1"/>
  <c r="F184" i="33" s="1"/>
  <c r="H170" i="33"/>
  <c r="H172" i="33" s="1"/>
  <c r="D137" i="33"/>
  <c r="D135" i="33"/>
  <c r="I152" i="33"/>
  <c r="I153" i="33" s="1"/>
  <c r="L148" i="33"/>
  <c r="G129" i="33"/>
  <c r="H130" i="33" s="1"/>
  <c r="H132" i="33" s="1"/>
  <c r="F129" i="33"/>
  <c r="E139" i="33" l="1"/>
  <c r="F139" i="33" s="1"/>
  <c r="H129" i="33"/>
  <c r="F87" i="33"/>
  <c r="I112" i="33" l="1"/>
  <c r="I113" i="33" s="1"/>
  <c r="L108" i="33"/>
  <c r="E99" i="33"/>
  <c r="F99" i="33" s="1"/>
  <c r="G89" i="33"/>
  <c r="H89" i="33" s="1"/>
  <c r="F89" i="33"/>
  <c r="F90" i="33"/>
  <c r="F92" i="33" s="1"/>
  <c r="H90" i="33" l="1"/>
  <c r="H92" i="33" s="1"/>
  <c r="F101" i="33"/>
  <c r="F127" i="33" s="1"/>
  <c r="F130" i="33" s="1"/>
  <c r="F132" i="33" s="1"/>
  <c r="F141" i="33" s="1"/>
  <c r="F167" i="33" s="1"/>
  <c r="F170" i="33" s="1"/>
  <c r="F172" i="33" s="1"/>
  <c r="F186" i="33" s="1"/>
  <c r="F47" i="33" l="1"/>
  <c r="L68" i="33"/>
  <c r="G59" i="33"/>
  <c r="G99" i="33" s="1"/>
  <c r="G139" i="33" s="1"/>
  <c r="G184" i="33" s="1"/>
  <c r="G57" i="33"/>
  <c r="G97" i="33" s="1"/>
  <c r="G137" i="33" s="1"/>
  <c r="G182" i="33" s="1"/>
  <c r="I72" i="33"/>
  <c r="I73" i="33" s="1"/>
  <c r="E59" i="33"/>
  <c r="G56" i="33"/>
  <c r="G96" i="33" s="1"/>
  <c r="G136" i="33" s="1"/>
  <c r="G181" i="33" s="1"/>
  <c r="G55" i="33"/>
  <c r="G95" i="33" s="1"/>
  <c r="G58" i="33"/>
  <c r="G98" i="33" s="1"/>
  <c r="G138" i="33" s="1"/>
  <c r="G183" i="33" s="1"/>
  <c r="G135" i="33" l="1"/>
  <c r="H99" i="33"/>
  <c r="H101" i="33" s="1"/>
  <c r="H59" i="33"/>
  <c r="F59" i="33"/>
  <c r="F50" i="33"/>
  <c r="F52" i="33" s="1"/>
  <c r="G49" i="33"/>
  <c r="H50" i="33" s="1"/>
  <c r="F49" i="33"/>
  <c r="H139" i="33" l="1"/>
  <c r="H141" i="33" s="1"/>
  <c r="I154" i="33" s="1"/>
  <c r="G180" i="33"/>
  <c r="H184" i="33" s="1"/>
  <c r="H186" i="33" s="1"/>
  <c r="L145" i="33"/>
  <c r="L151" i="33"/>
  <c r="L146" i="33"/>
  <c r="I114" i="33"/>
  <c r="L106" i="33"/>
  <c r="F61" i="33"/>
  <c r="H49" i="33"/>
  <c r="H52" i="33"/>
  <c r="H61" i="33" s="1"/>
  <c r="L195" i="33" l="1"/>
  <c r="I198" i="33"/>
  <c r="L190" i="33"/>
  <c r="L189" i="33"/>
  <c r="I74" i="33"/>
  <c r="L105" i="33"/>
  <c r="E23" i="33"/>
  <c r="F23" i="33" s="1"/>
  <c r="H23" i="33" s="1"/>
  <c r="F10" i="33"/>
  <c r="F12" i="33" s="1"/>
  <c r="J12" i="30"/>
  <c r="I11" i="24"/>
  <c r="H11" i="33"/>
  <c r="G9" i="33"/>
  <c r="H9" i="33" s="1"/>
  <c r="G16" i="33"/>
  <c r="E16" i="33"/>
  <c r="F16" i="33" s="1"/>
  <c r="H16" i="33" s="1"/>
  <c r="F9" i="33"/>
  <c r="F24" i="33" l="1"/>
  <c r="H10" i="33"/>
  <c r="H12" i="33" s="1"/>
  <c r="H24" i="33" s="1"/>
  <c r="G23" i="33"/>
  <c r="G11" i="27" l="1"/>
  <c r="H11" i="12" l="1"/>
  <c r="I12" i="14"/>
  <c r="J18" i="30"/>
  <c r="J20" i="30" s="1"/>
  <c r="K22" i="30" l="1"/>
  <c r="A7" i="7" l="1"/>
  <c r="A8" i="7" s="1"/>
  <c r="A9" i="7" s="1"/>
  <c r="A10" i="7" s="1"/>
  <c r="G11" i="7"/>
  <c r="G11" i="1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dpm</author>
  </authors>
  <commentList>
    <comment ref="A10" authorId="0" shapeId="0" xr:uid="{A4D9BDBA-3FD2-4F4D-AD98-7AC876BBB0B0}">
      <text>
        <r>
          <rPr>
            <b/>
            <sz val="8"/>
            <color indexed="81"/>
            <rFont val="Tahoma"/>
            <family val="2"/>
          </rPr>
          <t>dpm: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39" authorId="0" shapeId="0" xr:uid="{0D214DB7-709E-455A-A97D-A7BBC8716401}">
      <text>
        <r>
          <rPr>
            <b/>
            <sz val="8"/>
            <color indexed="81"/>
            <rFont val="Tahoma"/>
            <family val="2"/>
          </rPr>
          <t>dpm: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68" authorId="0" shapeId="0" xr:uid="{84415EEC-9EE5-47A2-9BCC-B39447904120}">
      <text>
        <r>
          <rPr>
            <b/>
            <sz val="8"/>
            <color indexed="81"/>
            <rFont val="Tahoma"/>
            <family val="2"/>
          </rPr>
          <t>dpm: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<sst xmlns="http://schemas.openxmlformats.org/spreadsheetml/2006/main" count="2346" uniqueCount="402">
  <si>
    <t>ลำดับ</t>
  </si>
  <si>
    <t>จาก gfmis</t>
  </si>
  <si>
    <t>วัน เดือน ปี</t>
  </si>
  <si>
    <t>ชื่อผู้ยืม</t>
  </si>
  <si>
    <t>รายการ</t>
  </si>
  <si>
    <t>จำนวนเงิน</t>
  </si>
  <si>
    <t>ยืม</t>
  </si>
  <si>
    <t>ชดใช้</t>
  </si>
  <si>
    <t>คงค้าง</t>
  </si>
  <si>
    <t>วันครบกำหนด</t>
  </si>
  <si>
    <t>หมายเหตุ</t>
  </si>
  <si>
    <t>ที่ยืม</t>
  </si>
  <si>
    <t>รายงานค่าใช้จ่ายจ่ายล่วงหน้า-เพื่อช่วยเหลือผู้ประสบภัยพิบัติ</t>
  </si>
  <si>
    <t>เลขเอกสาร ขบ.03</t>
  </si>
  <si>
    <t>รวม</t>
  </si>
  <si>
    <t>เลขเอกสาร RE</t>
  </si>
  <si>
    <t>จากระบบ gfmis</t>
  </si>
  <si>
    <t>เลขที่สัญญา</t>
  </si>
  <si>
    <t>ยืมเงิน</t>
  </si>
  <si>
    <t>วันที่.............เดือน....................พ.ศ..................</t>
  </si>
  <si>
    <t>รายงานค้างรับจากกรมบัญชีกลาง</t>
  </si>
  <si>
    <t>เลขเอกสาร ขบ.02</t>
  </si>
  <si>
    <t>วาง ขบ .02</t>
  </si>
  <si>
    <t>เจ้าหนี้</t>
  </si>
  <si>
    <t>กรม บก.อนุมัติ</t>
  </si>
  <si>
    <t>เพื่อจ่ายให้</t>
  </si>
  <si>
    <t>ที่จ่ายเงิน</t>
  </si>
  <si>
    <t>เลขเอกสาร ขจ.05</t>
  </si>
  <si>
    <t>รายงานเงินจ่ายล่วงหน้า</t>
  </si>
  <si>
    <t>เลขเอกสาร ขบ.01</t>
  </si>
  <si>
    <t>วาง ขบ .01</t>
  </si>
  <si>
    <t>กรม บก.โอนเงิน</t>
  </si>
  <si>
    <t>รายงานใบสำคัญค้างจ่าย</t>
  </si>
  <si>
    <t>รายงานเงินรับฝากอื่น</t>
  </si>
  <si>
    <t>รับเงิน</t>
  </si>
  <si>
    <t>ใบเสร็จรับเงิน</t>
  </si>
  <si>
    <t>เล่มที่/เลขที่</t>
  </si>
  <si>
    <t>หน่วยงาน</t>
  </si>
  <si>
    <t>รายงานเงินประกันผลงาน</t>
  </si>
  <si>
    <t xml:space="preserve">เลขเอกสาร </t>
  </si>
  <si>
    <t>เอกสาร  gfmis</t>
  </si>
  <si>
    <t>ร้านค้า/บริษัท</t>
  </si>
  <si>
    <t>สัญญา</t>
  </si>
  <si>
    <t>เลขเอกสาร นส.01</t>
  </si>
  <si>
    <t>เลขเอกสาร นส.02-1</t>
  </si>
  <si>
    <t>รับจาก</t>
  </si>
  <si>
    <t>ที่รับเงิน</t>
  </si>
  <si>
    <t>รายงานเงินมัดจำซอง/เงินประกันสัญญา</t>
  </si>
  <si>
    <t>เลขเอกสารขบ.02</t>
  </si>
  <si>
    <t>รวมทั้งสิ้น</t>
  </si>
  <si>
    <t>ในระบบ GFMIS</t>
  </si>
  <si>
    <t xml:space="preserve">ลำดับ </t>
  </si>
  <si>
    <t>รหัสสินทรัพย์</t>
  </si>
  <si>
    <t>รายงาน งานระหว่างก่อสร้าง</t>
  </si>
  <si>
    <t>ชื่อบริษัท/ร้านค้า</t>
  </si>
  <si>
    <t>เบิกตามงวด</t>
  </si>
  <si>
    <t>หน่วยเบิกจ่าย</t>
  </si>
  <si>
    <t xml:space="preserve">   </t>
  </si>
  <si>
    <t>เลขเอกสาร</t>
  </si>
  <si>
    <t>เลขฎีกา</t>
  </si>
  <si>
    <t>เลขเอกสารหักล้าง</t>
  </si>
  <si>
    <t>ส่งใช้จริง</t>
  </si>
  <si>
    <t>เลขที่เอกสาร</t>
  </si>
  <si>
    <t>ลงวันที่</t>
  </si>
  <si>
    <t>บาท</t>
  </si>
  <si>
    <t>ยอดคงเหลือตามรายงานการแสดงยอดบัญชีแยกประเภททั่วไป</t>
  </si>
  <si>
    <t>หัก</t>
  </si>
  <si>
    <t>เงินฝากระหว่างทาง</t>
  </si>
  <si>
    <t>ค่าใช้จ่ายที่ธนาคารหักบัญชี</t>
  </si>
  <si>
    <t>เช็คที่ธนาคารเรียกเก็บไม่ได้</t>
  </si>
  <si>
    <t>ธนาคารตัดเช็คเกินยอดสั่งจ่าย</t>
  </si>
  <si>
    <t>บวก</t>
  </si>
  <si>
    <t>เช็คค้างจ่าย</t>
  </si>
  <si>
    <t>ยอดคงเหลือตามใบแจ้งหนี้เงินฝากธนาคาร (Bank statement)</t>
  </si>
  <si>
    <t>** เงินในงบประมาณ / เงินนอกงบประมาณ / เงินฝากไม่มีรายตัว / เงินนอกนอกงบประมาณ</t>
  </si>
  <si>
    <t>-</t>
  </si>
  <si>
    <t>งบกระทบยอดเงินฝากธนาคาร</t>
  </si>
  <si>
    <t>ธนาคารกรุงไทย  สาขา......................... เลขที่บัญชี ..................................... (เงิน.........**ระบุ**..............)</t>
  </si>
  <si>
    <t>ชื่อหน่วยงาน....................................................................................</t>
  </si>
  <si>
    <t>&lt;-----นำยอดจากช่อง "ยอดยกไป" ในงบทดลองมากรอก</t>
  </si>
  <si>
    <t>&lt;-----นำยอดคงเหลือใน Bank Statement มากรอก</t>
  </si>
  <si>
    <t>ทดสอบความถูกต้อง คือ ไม่มีผลต่าง/ผลต่างเท่ากับศูนย์</t>
  </si>
  <si>
    <t>เลขที่เช็ค.......................</t>
  </si>
  <si>
    <t>ลงวันที่............................</t>
  </si>
  <si>
    <t>รายการ..........................</t>
  </si>
  <si>
    <t>ชื่อหน่วยงาน.........................................................……………</t>
  </si>
  <si>
    <t>ชื่อหน่วยงาน.................................................................</t>
  </si>
  <si>
    <t>ชื่อหน่วยงาน....................................................................</t>
  </si>
  <si>
    <t>ผู้จัดทำ</t>
  </si>
  <si>
    <t>ผู้รับรอง</t>
  </si>
  <si>
    <t>ศูนย์ป้องกันและบรรเทาสาธารณภัยเขต..........................</t>
  </si>
  <si>
    <t>รายงานรับสินค้า/ใบสำคัญ (GR/IR)</t>
  </si>
  <si>
    <t>ภูมิการช่าง</t>
  </si>
  <si>
    <t>หจก.สีหนาการยาง</t>
  </si>
  <si>
    <t>150060000</t>
  </si>
  <si>
    <t>บุคคลภายนอก</t>
  </si>
  <si>
    <t>ค่าจ้างยาม แม่บ้าน คนสวน</t>
  </si>
  <si>
    <t>ค่าล่วงเวลา</t>
  </si>
  <si>
    <t>29 ก.ย. 2563</t>
  </si>
  <si>
    <t>2 ต.ค. 2563</t>
  </si>
  <si>
    <t xml:space="preserve"> 29 ก.ย. 2563</t>
  </si>
  <si>
    <t>28 ก.ย. 2563</t>
  </si>
  <si>
    <t>นายกิตติศักดิ์ เอี่ยม</t>
  </si>
  <si>
    <t>3100035590</t>
  </si>
  <si>
    <t>บจ. ทีโอที (มหาชน)</t>
  </si>
  <si>
    <t>การไฟฟ้าส่วนภูมิภาค</t>
  </si>
  <si>
    <t>ค่าไฟฟ้า เดือน ก.ย. 2563</t>
  </si>
  <si>
    <t>ค่าโทรศัพท์ เดือน ก.ย. 2563</t>
  </si>
  <si>
    <t>3100041359</t>
  </si>
  <si>
    <t>3600047492</t>
  </si>
  <si>
    <t>3600047981</t>
  </si>
  <si>
    <t>4700032835</t>
  </si>
  <si>
    <t>4700032566</t>
  </si>
  <si>
    <t xml:space="preserve">    </t>
  </si>
  <si>
    <t>Sheet 2</t>
  </si>
  <si>
    <t>Sheet 3</t>
  </si>
  <si>
    <t>Sheet 4</t>
  </si>
  <si>
    <t>Sheet 5</t>
  </si>
  <si>
    <t>Sheet 6</t>
  </si>
  <si>
    <t>Sheet 7</t>
  </si>
  <si>
    <t>Sheet 8</t>
  </si>
  <si>
    <t>Sheet 9</t>
  </si>
  <si>
    <t>Sheet 10</t>
  </si>
  <si>
    <t>Sheet 11</t>
  </si>
  <si>
    <t>Sheet 12</t>
  </si>
  <si>
    <t>Sheet 13</t>
  </si>
  <si>
    <t>รายงานฐานะเงินทดรองราชการ</t>
  </si>
  <si>
    <t>วงเงินทดรองราชการรับจากคลัง</t>
  </si>
  <si>
    <t>ลูกหนี้เงินทดรองราชการ</t>
  </si>
  <si>
    <t>ใบสำคัญเงินทดรองราชการ</t>
  </si>
  <si>
    <t>คงเหลือ</t>
  </si>
  <si>
    <t>เงินฝากธนาคาร</t>
  </si>
  <si>
    <t>เงินสดในมือ</t>
  </si>
  <si>
    <t>41000xxxxx</t>
  </si>
  <si>
    <t>** เงินในงบประมาณ / เงินนอกงบประมาณ</t>
  </si>
  <si>
    <t>ณ วันที่  XX  เดือน…...............  25XX</t>
  </si>
  <si>
    <t xml:space="preserve"> ณ วันที่  XX  เดือน…...............  25XX</t>
  </si>
  <si>
    <t>รายงานเจ้าหนี้การค้า - .........**ระบุประเภท**..........</t>
  </si>
  <si>
    <t>** หน่วยงานภาครัฐ / หน่วยงานภายนอก</t>
  </si>
  <si>
    <t xml:space="preserve">หมายเหตุ : </t>
  </si>
  <si>
    <t>รายงานลูกหนี้เงินยืมราชการในงปม. / นอกงปม.</t>
  </si>
  <si>
    <t>รายงานเงินประกันสัญญา/เงินมัดจำซอง</t>
  </si>
  <si>
    <t>รายงานเจ้าหนี้การค้าภาครัฐ / ภายนอก</t>
  </si>
  <si>
    <t>รายงานรับใบสำคัญ/ใบสำคัญ</t>
  </si>
  <si>
    <t>รายงานค้างรับกรมบัญชีกลาง</t>
  </si>
  <si>
    <t>รายงานงานระหว่างก่อสร้าง</t>
  </si>
  <si>
    <t>11010XXXXX</t>
  </si>
  <si>
    <t>เงินทดรองราชการ</t>
  </si>
  <si>
    <t>110201XXXX</t>
  </si>
  <si>
    <t>เงินรับฝากอื่น</t>
  </si>
  <si>
    <t>ใบสำคัญค้างจ่าย</t>
  </si>
  <si>
    <t>ค้างรับกรมบัญชีกลาง</t>
  </si>
  <si>
    <t>ค่าใช้จ่ายจ่ายล่วงหน้า-เพื่อช่วยเหลือผู้ประสบภัยพิบัติ</t>
  </si>
  <si>
    <t>เงินจ่ายล่วงหน้า</t>
  </si>
  <si>
    <t>เงินประกันผลงาน</t>
  </si>
  <si>
    <t>งานระหว่างก่อสร้าง</t>
  </si>
  <si>
    <t>เงินประกันอื่น</t>
  </si>
  <si>
    <t>210101XXXX</t>
  </si>
  <si>
    <t>ลูกหนี้เงินยืมฯ</t>
  </si>
  <si>
    <t>เจ้าหนี้การค้าฯ</t>
  </si>
  <si>
    <t>รับสินค้า/ใบสำคัญ</t>
  </si>
  <si>
    <t>รายงานประกอบงบทดลองรายเดือน</t>
  </si>
  <si>
    <t>ลงชื่อ</t>
  </si>
  <si>
    <t>.............................................................</t>
  </si>
  <si>
    <t>ตำแหน่ง</t>
  </si>
  <si>
    <t>(...........................................................)</t>
  </si>
  <si>
    <t>..........หัวหน้าหน่วยเบิกจ่าย.........</t>
  </si>
  <si>
    <t>นักวิชาการเงินและบัญชีปฏิบัติการ</t>
  </si>
  <si>
    <t>ตรงกับบัญชีแยกประเภท ช่อง "ยอดยกไป"</t>
  </si>
  <si>
    <t>เงินฝากธนาคารฯ (ทุกบัญชี)</t>
  </si>
  <si>
    <t>งบกระทบยอดเงินฝากธนาคาร (ทุกบัญชี)</t>
  </si>
  <si>
    <t>***ถึงแม้ยอดเป็น -ศูนย์- ก็ต้องจัดทำรายงานประกอบงบทดลองรายเดือน</t>
  </si>
  <si>
    <t>หากยอดยกไปเป็น -0- ไม่ต้องจัดทำรายงานประกอบงบทดลองรายเดือน</t>
  </si>
  <si>
    <t>Sheet 1.1</t>
  </si>
  <si>
    <t>Sheet 1.2</t>
  </si>
  <si>
    <t>รายงานเงินสดคงเหลือประจำวัน</t>
  </si>
  <si>
    <t>เงินสดคงเหลือในมือ</t>
  </si>
  <si>
    <t>ณ วันสิ้นเดือน แสดง "ยอดยกไป"</t>
  </si>
  <si>
    <t>ธนบัตร</t>
  </si>
  <si>
    <t>เหรียญกษาปณ์</t>
  </si>
  <si>
    <t>เช็ค................................ฉบับ</t>
  </si>
  <si>
    <t>อื่น ๆ (ระบุชื่อ)</t>
  </si>
  <si>
    <t>....................................</t>
  </si>
  <si>
    <t>จำนวนเงิน (ตัวอักษร).....................................................................................</t>
  </si>
  <si>
    <t>(ลงชื่อ).........................................................................เจ้าหน้าที่การเงิน</t>
  </si>
  <si>
    <t>(ลงชื่อ).........................................................................หัวหน้ากองคลัง</t>
  </si>
  <si>
    <t>จึงได้นำเงินเข้าเก็บรักษาไว้ในตู้นิรภัย</t>
  </si>
  <si>
    <t>.....................................................................</t>
  </si>
  <si>
    <t>ทราบแล้ว</t>
  </si>
  <si>
    <t>หัวหน้าส่วนราชการ</t>
  </si>
  <si>
    <t>กรรมการ</t>
  </si>
  <si>
    <t xml:space="preserve">                  คณะกรรมการเก็บรักษาเงินได้ตรวจนับเงินและหลักฐานแทนตัวเงินถูกต้องตามรายการข้างต้นแล้ว</t>
  </si>
  <si>
    <t>......................................................</t>
  </si>
  <si>
    <t>....................................................</t>
  </si>
  <si>
    <t xml:space="preserve">                  ข้าพเจ้าได้รับเงินและเอกสารแทนตัวเงิน ตามรายละเอียดข้างต้นนี้ไปแล้ว</t>
  </si>
  <si>
    <t>เมื่อวันที่ ...................... เดือน .............................. พ.ศ. 25.........</t>
  </si>
  <si>
    <t>จังหวัด/อำเภอ......................................</t>
  </si>
  <si>
    <t>ประจำวันที่...................เดือน..................................พ.ศ. ................</t>
  </si>
  <si>
    <t>(ชื่อ-สุกล..................................................)</t>
  </si>
  <si>
    <t>ตำแหน่ง..................................................</t>
  </si>
  <si>
    <t>(ชื่อ-สุกล........................................)</t>
  </si>
  <si>
    <t>ตำแหน่ง.......................................</t>
  </si>
  <si>
    <t>ลงชื่อ................................................................. เจ้าหน้าที่การเงิน</t>
  </si>
  <si>
    <t xml:space="preserve">           ส่วนราชการ....................................................................................</t>
  </si>
  <si>
    <t>........................................................</t>
  </si>
  <si>
    <t xml:space="preserve">   ....................................................</t>
  </si>
  <si>
    <t>(ชื่อ-สุกล.........................................)</t>
  </si>
  <si>
    <t>ตำแหน่ง............................................</t>
  </si>
  <si>
    <t>ตำแหน่ง..........................................</t>
  </si>
  <si>
    <t>(ชื่อ-สุกล..........................................)</t>
  </si>
  <si>
    <t>(ชื่อ-สุกล...............................................)</t>
  </si>
  <si>
    <t>ตำแหน่ง................................................</t>
  </si>
  <si>
    <t>(...................................................................)</t>
  </si>
  <si>
    <t>ขอให้ผู้จัดทำรายงานฯ และผู้รับรองรายงานฯ ลงนามเพื่อรับรองความถูกต้องของข้อมูลในรายงานประกอบงบทดลองรายเดือนด้วยค่ะ</t>
  </si>
  <si>
    <t>รายงานเงินทดรองรับจากคลัง-กรณีช่วยเหลือฯภัยพิบัติ</t>
  </si>
  <si>
    <t>งทร.รับฯ-ภัยพิบัติ</t>
  </si>
  <si>
    <t>***ในงบทดลองมีบัญชีแยกประเภท แสดงยอดเงินคงเหลือในช่อง "ยอดยกไป" ณ วันสิ้นเดือน ต้องแสดงรายละเอียดประกอบงบทดลองรายเดือน ให้รายงานฯ ดังนี้</t>
  </si>
  <si>
    <t>จุดสังเกต สำหรับการจัดทำรายงานประกอบงบทดลองรายเดือน</t>
  </si>
  <si>
    <t>รายงานแสดงการเคลื่อนไหวเงินฝากฯคลัง</t>
  </si>
  <si>
    <t>(เฉพาะศูนย์ฯเขต 1-12 ยกเว้นศูนย์ฯเขต 7)</t>
  </si>
  <si>
    <t>รายงานประกอบงบทดลองรายเดือน เพื่อเป็นการอ้างอิงและตรวจสอบความถูกต้องของรายงานงบทดลองรายเดือน</t>
  </si>
  <si>
    <t>ดูจาก</t>
  </si>
  <si>
    <t>วิธีการจัดทำดูจากหนังสือกรมบัญชีกลาง ที่ กค 0410.3/ว105 ลว.26ก.ย.62 เรื่องการบัญชีและการควบคุมเงินทดรองราชการเพื่อช่วยเหลือผู้ประสบภัยพิบัติกรณีฉุกเฉิน</t>
  </si>
  <si>
    <t>ประเภท</t>
  </si>
  <si>
    <t>ด้าน</t>
  </si>
  <si>
    <t>การดำรงชีพ</t>
  </si>
  <si>
    <t>ค่าอาหาร</t>
  </si>
  <si>
    <t>ค่าถุงยังชีพ</t>
  </si>
  <si>
    <t>ค่าซ่อมแซม</t>
  </si>
  <si>
    <t>...............................(ระบุประเภทภัย)</t>
  </si>
  <si>
    <t>เดือนนี้</t>
  </si>
  <si>
    <t>แต่ต้นเหตุการณ์</t>
  </si>
  <si>
    <t>ขอรับรองว่าถูกต้อง</t>
  </si>
  <si>
    <t>ลงชื่อ..........................................................................................เจ้าหน้าที่การเงิน</t>
  </si>
  <si>
    <t xml:space="preserve">       (......................................................................................)</t>
  </si>
  <si>
    <t>ตำแหน่ง.....................................................................................</t>
  </si>
  <si>
    <t>ลงชื่อ.........................................................................................หัวหน้าส่วนราชการ</t>
  </si>
  <si>
    <t>ร.๑</t>
  </si>
  <si>
    <t>รายงานรับ - จ่ายเงินทดรองราชการเพื่อช่วยเหลือผู้ประสบภัยพิบัติกรณีฉุกเฉิน</t>
  </si>
  <si>
    <t>จังหวัด..................................</t>
  </si>
  <si>
    <t>ประจำเดือน............................... 25XX</t>
  </si>
  <si>
    <t>สำนักงานป้องกันและบรรเทาสาธารณัยจังหวัด......................................</t>
  </si>
  <si>
    <t>(1) วงเงินทดรองราชการฯ</t>
  </si>
  <si>
    <t>(4) วงเงินทดรองราชการคงเหลือ</t>
  </si>
  <si>
    <t>(6) วงเงินทดรองราชการคงเหลือก่อนหักเบิกจ่าย</t>
  </si>
  <si>
    <t>ภัยหนาว</t>
  </si>
  <si>
    <t>เครื่องกันหนาว</t>
  </si>
  <si>
    <t>ให้หน่วยงานอื่น</t>
  </si>
  <si>
    <t>(8) วงเงินทดรองราชการคงเหลือสุทธิ</t>
  </si>
  <si>
    <t>คำอธิบาย</t>
  </si>
  <si>
    <t xml:space="preserve">(1) วงเงินทดรองราชการฯ </t>
  </si>
  <si>
    <t>(2) การขยายวงเงิน</t>
  </si>
  <si>
    <t>(3) การนำวงเงินขยายส่งคืนคลัง</t>
  </si>
  <si>
    <t>(7) การเบิกจ่ายเงินเพื่อช่วยเหลือ</t>
  </si>
  <si>
    <t>ผู้ประสบภัยพิบัติกรณีฉุกเฉิน (ท.๒)</t>
  </si>
  <si>
    <t>สำหรับบันทึกจำนวนเงินทดรองราชการฯ ที่ได้รับตามระเบียบฯ โดยเก็บข้อมูลจากทะเบียนคุมเงินทดรองราชการ เพื่อช่วยเหลือผู้ประสบภัยพิบัติกรณีฉุกเฉิน (ท.๑) ช่อง "วงเงินทดรองราชการ"</t>
  </si>
  <si>
    <t>สำหรับบันทึกจำนวนเงินทดรองราชการฯ ที่ได้รับการขยาย โดยเก็บข้อมูลจากทะเบียนคุมเงินทดรองราชการ เพื่อช่วยเหลือผู้ประสบภัยพิบัติกรณีฉุกเฉิน (ท.๑) ช่อง "การขยายวงเงิน"</t>
  </si>
  <si>
    <t>สำหรับบันทึกจำนวนเงินที่ส่งใช้คืนวงเงินทดรองราชการฯ โดยเก็บข้อมูลจากทะเบียนคุมเงินทดรองราชการ เพื่อช่วยเหลือผู้ประสบภัยพิบัติกรณีฉุกเฉิน (ท.๑) ช่อง "การขยายวงเงิน"</t>
  </si>
  <si>
    <t>สำหรับบันทึกจำนวนเงินของวงเงินทดรองราชการคงเหลือ โดยเก็บข้อมูลจาก (1) บวก (2) หัก (3)</t>
  </si>
  <si>
    <t>(5) การเบิกเงินงบประมาณชดใช้เงินทดรองราชการฯ</t>
  </si>
  <si>
    <t>สำหรับบันทึกจำนวนเงินงบประมาณที่เบิกชดใช้เงินทดรอง เพื่อช่วยเหลือผู้ประสบภัยพิบัติกรณีฉุกเฉิน (ท.๑) ช่อง "เบิกงบประมาณชดใช้"</t>
  </si>
  <si>
    <t>สำหรับบันทึกจำนวนเงินของวงเงินทดรองราชการคงเหลือ โดยเก็บข้อมูลจาก (4) บวก (5)</t>
  </si>
  <si>
    <t xml:space="preserve">สำหรับบันทึกรายละเอียดการจ่ายเงินทดรองราชการฯ แยกตามประเภทภัย ด้าน และรายการค่าใช้จ่าย โดยเก็บข้อมูลจากทะเบียนรายจ่ายเงินทดรองราชการเพื่อช่วยเหลือ </t>
  </si>
  <si>
    <t>เพื่อช่วยเหลือผู้ประสบภัยพิบัติกรณีฉุกเฉิน (ท.๑) ช่อง "วงเงินทดรองราชการคงเหลือ"</t>
  </si>
  <si>
    <t>สำหรับบันทึกจำนวนเงินของวงเงินทดรองราชการคงเหลือสุทธิโดยเก็บข้อมูลจาก ช่อง (6) หัก (7) โดยยอดคงเหลือต้องเท่ากับข้อมูลจากทะเบียนคุมเงินทดรองราชการ</t>
  </si>
  <si>
    <t>รายงานการใช้จ่ายเงินทดรองราชการเพื่อช่วยเหลือผู้ประสบภัยพิบัติกรณีฉุกเฉิน (ร.๑) ใช้สำหรับแสดงรายการรับและการใช้จ่ายเงินทดรองราชการประจำเดือน โดยเก็บข้อมูลจากทะเบียนคุมวงเงิน</t>
  </si>
  <si>
    <t>ทดรองราชการเพื่อช่วยเหลือผู้ประสบภัยพิบัติกรณีฉุกเฉิน (ท.๑) และทะเบียนรายจ่ายเงินทดรองราชการ เพื่อช่วยเหลือผู้ประสบภัยพิบัติกรณีฉุกเฉิน (ท.๒) มีรายละเอียดการบันทึกรายการ ดังนี้</t>
  </si>
  <si>
    <t>(พร้อมแนบสำเนา Bank Statement และผู้จัดทำรับรองสำเนาถูกต้อง)</t>
  </si>
  <si>
    <t>ดูรายละเอียดการจัดทำได้จากหนังสือกรมบัญชีกลาง ที่ กค0410.3/ว105 ลงวันที่ 26 กันยายน 2562</t>
  </si>
  <si>
    <t>Sheet ร.๑</t>
  </si>
  <si>
    <t>1/2562</t>
  </si>
  <si>
    <t>ดูวิธีการเรียกรายงานฯ จากเอกสารแนบ 3</t>
  </si>
  <si>
    <t>สำนักงานป้องกันและบรรเทาสาธารณภัยจังหวัดหนองบัวลำภู</t>
  </si>
  <si>
    <t>ธนาคาร กรุงไทย สาขาศูนย์ราชการจังหวัดหนองบัวลำภู เลขที่บัญชี 9806746996</t>
  </si>
  <si>
    <t>ชื่อบัญชี สำนักงานป้องกันและบรรเทาสาธารณภัยจังหวัดหนองบัวลำภู "เงินงบประมาณ"</t>
  </si>
  <si>
    <t>หน่วยงานบันทึกเงินฝากสูงไป</t>
  </si>
  <si>
    <t>ค่าธรรมเนียมธนาคาร</t>
  </si>
  <si>
    <t>เช็คคืน</t>
  </si>
  <si>
    <t>ค่าธรรมเนียมธนาคารที่ธนาคารบันทึกซ้ำ</t>
  </si>
  <si>
    <t>ธนาคารนำเช็คของหน่วยงานอื่นมาหักบัญชีของหน่วยงาน</t>
  </si>
  <si>
    <t>เช็คที่ผู้มีสิทธิยังไม่นำมาขึ้นเงิน</t>
  </si>
  <si>
    <t>หน่วยงานบันทึกการจ่ายเงินสูงไป</t>
  </si>
  <si>
    <t>ดอกเบี้ยรับ</t>
  </si>
  <si>
    <t>เงินฝากที่ไม่ทราบชื่อผู้ฝาก</t>
  </si>
  <si>
    <t>ยอดคงเหลือตามใบแจ้งยอดธนาคาร (Bank Statement)</t>
  </si>
  <si>
    <t>ธนาคาร กรุงไทย สาขาศูนย์ราชการจังหวัดหนองบัวลำภู เลขที่บัญชี 9806747003</t>
  </si>
  <si>
    <t>ชื่อบัญชี สำนักงานป้องกันและบรรเทาสาธารณภัยจังหวัดหนองบัวลำภู "เงินนอกงบประมาณ"</t>
  </si>
  <si>
    <t>ชื่อหน่วยงาน สำนักงานป้องกันและบรรเทาสาธารณภัยจังหวัดหนองบัวลำภู</t>
  </si>
  <si>
    <t>เจ้าพนักงานการเงินและบัญชำนาญงาน</t>
  </si>
  <si>
    <t>(นางสาวศิริพร  อังคภากรณ์กุล)</t>
  </si>
  <si>
    <t xml:space="preserve">           หัวหน้าสำนักงานป้องกันและบรรเทาสาธารณภัย</t>
  </si>
  <si>
    <t>(นางศิริพร  อังคภากรณ์กุล)</t>
  </si>
  <si>
    <t xml:space="preserve">       หัวหน้าสำนักงานป้องกันและบรรเทาสาธารณภัย</t>
  </si>
  <si>
    <t xml:space="preserve">                     จังหวัดหนองบัวลำภู</t>
  </si>
  <si>
    <t>................ผู้รับรอง</t>
  </si>
  <si>
    <t>จังหวัดหนองบัวลำภู</t>
  </si>
  <si>
    <t>.............................ผู้รับรอง</t>
  </si>
  <si>
    <t>เจ้าพนักงานการเงินและบัญชีชำนาญงาน</t>
  </si>
  <si>
    <t xml:space="preserve">       (นางศิริพร  อังคภากรณ์กุล)</t>
  </si>
  <si>
    <t>ตำแหน่ง นักวิเคราะห์นโยบายและแผนชำนาญการพิเศษ รักษาราชการแทน</t>
  </si>
  <si>
    <t xml:space="preserve">                                           จังหวัดหนองบัวลำภู</t>
  </si>
  <si>
    <t>รายงานเจ้าหนี้การค้า - ภายนอก</t>
  </si>
  <si>
    <t xml:space="preserve">      (นางศิริพร  อังคภากรณ์กุล)</t>
  </si>
  <si>
    <t xml:space="preserve">                        หัวหน้าสำนักงานป้องกันและบรรเทาสาธารณภัย</t>
  </si>
  <si>
    <t xml:space="preserve">          ลงชื่อ.............................................................ผู้รับรอง</t>
  </si>
  <si>
    <t>รายงานเจ้าหนี้อื่น - หน่วยงานของรัฐ</t>
  </si>
  <si>
    <t xml:space="preserve">         (นางศิริพร  อังคภากรณ์กุล)</t>
  </si>
  <si>
    <t>วาง ขบ .03</t>
  </si>
  <si>
    <t xml:space="preserve">                      หัวหน้าสำนักงานป้องกันและบรรเทาสาธารณภัย</t>
  </si>
  <si>
    <t>ลงชื่อ.............................................................ผู้รับรอง</t>
  </si>
  <si>
    <t xml:space="preserve">                         หัวหน้าสำนักงานป้องกันและบรรเทาสาธารณภัย</t>
  </si>
  <si>
    <t>สนง.ปภ.จ.หนองบัวลำภู</t>
  </si>
  <si>
    <t>143/01</t>
  </si>
  <si>
    <t>28 ธ.ค.60</t>
  </si>
  <si>
    <t>2018-1000000339</t>
  </si>
  <si>
    <t>2018-1300000034</t>
  </si>
  <si>
    <t>ร้านสมสัตย์การพาณิชย์</t>
  </si>
  <si>
    <t>โครงการปรับปรุงซ่อมแซมพื้นฯ</t>
  </si>
  <si>
    <t>038/2561</t>
  </si>
  <si>
    <t>29 ธ.ค.60</t>
  </si>
  <si>
    <t>19 ม.ค.2562</t>
  </si>
  <si>
    <t>(ลงชื่อ).............................................................ผู้จัดทำ</t>
  </si>
  <si>
    <t xml:space="preserve">      (ลงชื่อ).............................................................ผู้รับรอง</t>
  </si>
  <si>
    <t xml:space="preserve">               (นางศิริพร  อังคภากรณ์กุล)</t>
  </si>
  <si>
    <t xml:space="preserve">    เจ้าพนักงานการเงินและบัญชีชำนาญงาน</t>
  </si>
  <si>
    <t>สำนักงานป้องกันและบรรเทาสาธารณัยจังหวัดหนองบัวลำภู</t>
  </si>
  <si>
    <t>ประจำเดือน ตุลาคม 2564</t>
  </si>
  <si>
    <t xml:space="preserve">                        (นางศิริพร  อังคภากรณ์กุล)</t>
  </si>
  <si>
    <t xml:space="preserve">       ตำแหน่ง เจ้าพนักงานการเงินและบัญชีชำนาญงาน</t>
  </si>
  <si>
    <t xml:space="preserve">                          (นายบุญเรือง  หลงละลวด)</t>
  </si>
  <si>
    <t xml:space="preserve">              หัวหน้าสำนักงานป้องกันและบรรเทาสาธารณภัย</t>
  </si>
  <si>
    <t xml:space="preserve">                               จังหวัดหนองบัวลำภู</t>
  </si>
  <si>
    <t xml:space="preserve">รายงานลูกหนี้เงินยืมราชการ - ลูกหนี้เงินยืมนอกงบประมาณ </t>
  </si>
  <si>
    <t xml:space="preserve">รายงานลูกหนี้เงินยืมราชการ - ลูกหนี้เงินยืมในงบประมาณ </t>
  </si>
  <si>
    <t>.............................................................ผู้รับรอง</t>
  </si>
  <si>
    <t xml:space="preserve">                              จังหวัดหนองบัวลำภู</t>
  </si>
  <si>
    <t>ภัยอื่น (COVID-19)</t>
  </si>
  <si>
    <t>ค่าแรงงาน/ค่าจ้างเหมา</t>
  </si>
  <si>
    <t>ค่าเชื้อเพลิง/น้ำมันหล่อลื่น</t>
  </si>
  <si>
    <t>ค่าตอบแทน/คชจ.เดินทางสำหรับเจ้าหน้าที่</t>
  </si>
  <si>
    <t>ค่าอาหารจัดเลี้ยง</t>
  </si>
  <si>
    <t>ค่าวัสดุ อุปกรณ์</t>
  </si>
  <si>
    <t xml:space="preserve">     ตำแหน่ง เจ้าพนักงานการเงินและบัญชำนาญงาน</t>
  </si>
  <si>
    <t>หัวหน้าสำนักงานป้องกันและบรรเทาสาธารณภัย</t>
  </si>
  <si>
    <t xml:space="preserve">                                 หัวหน้าสำนักงานป้องกันและบรรเทาสาธารณภัย</t>
  </si>
  <si>
    <t xml:space="preserve">                                                   จังหวัดหนองบัวลำภู</t>
  </si>
  <si>
    <t xml:space="preserve">   เลขที่....................ลงวันที่.....................รายการ........................</t>
  </si>
  <si>
    <t>ประจำเดือน พฤศจิกายน 2564</t>
  </si>
  <si>
    <t>ประจำเดือน ธันวาคม 2564</t>
  </si>
  <si>
    <t>ประจำเดือน มกราคม 2565</t>
  </si>
  <si>
    <t>อุทกภัย</t>
  </si>
  <si>
    <t>วาตภัย</t>
  </si>
  <si>
    <t>ด้านประมง</t>
  </si>
  <si>
    <t>ด้านพืช</t>
  </si>
  <si>
    <t xml:space="preserve">                                      จังหวัดหนองบัวลำภู</t>
  </si>
  <si>
    <t xml:space="preserve"> จังหวัดหนองบัวลำภู</t>
  </si>
  <si>
    <t>ลงชื่อ......................................................ผู้รับรอง</t>
  </si>
  <si>
    <t>ลงชื่อ..............................................................ผู้รับรอง</t>
  </si>
  <si>
    <t>รายงานกระทบยอดเงินฝากไม่มีรายตัว</t>
  </si>
  <si>
    <t>กับ</t>
  </si>
  <si>
    <t>ชื่อบัญชีแยกประเภท เงินฝากไม่มีรายตัว รหัสบัญชี 1101030199</t>
  </si>
  <si>
    <t xml:space="preserve">   เลขที่ -</t>
  </si>
  <si>
    <t>ธนาคาร กรุงไทย สาขาศูนย์ราชการจังหวัดหนองบัวลำภู เลขที่บัญชี 9849031107</t>
  </si>
  <si>
    <t>ชื่อบัญชี สำนักงานป้องกันและบรรเทาสาธารณภัยจังหวัดหนองบัวลำภู เพื่อการรับเงินทางอิเล็กทรอนิกส์</t>
  </si>
  <si>
    <t>ธนาคาร กรุงไทย สาขาศูนย์ราชการจังหวัดหนองบัวลำภู เลขที่บัญชี 9868127181</t>
  </si>
  <si>
    <t>ชื่อบัญชี สำนักงานป้องกันและบรรเทาสาธารณภัยจังหวัดหนองบัวลำภู เพื่อการรับเงินผ่านเครื่อง EDC</t>
  </si>
  <si>
    <t>เลขเอกสาร บช.01</t>
  </si>
  <si>
    <t>ชื่อบัญชี สำนักงานป้องกันและบรรเทาสาธารณภัยจังหวัดหนองบัวลำภู "เงินนอกนอกงบประมาณ"</t>
  </si>
  <si>
    <t>ธนาคาร กรุงไทย สาขาศูนย์ราชการจังหวัดหนองบัวลำภู เลขที่บัญชี 6628246175</t>
  </si>
  <si>
    <t xml:space="preserve">         จังหวัดหนองบัวลำภู</t>
  </si>
  <si>
    <t xml:space="preserve">     (นายประเสริฐ  นิมมานสมัย)</t>
  </si>
  <si>
    <t xml:space="preserve">        จังหวัดหนองบัวลำภู</t>
  </si>
  <si>
    <t xml:space="preserve">        นักวิทยาศาสตร์ชำนาญการพิเศษ รักษาราชการแทน</t>
  </si>
  <si>
    <t xml:space="preserve">      (นายประเสริฐ  นิมมานสมัย)</t>
  </si>
  <si>
    <t>................................................................</t>
  </si>
  <si>
    <t xml:space="preserve">                     (นายประเสริฐ  นิมมานสมัย)</t>
  </si>
  <si>
    <t xml:space="preserve">     นักวิทยาศาสตร์ชำนาญการพิเศษ รักษาราชการแทน</t>
  </si>
  <si>
    <t>(นายประเสริฐ  นิมมานสมัย)</t>
  </si>
  <si>
    <t>นักวิทยาศาสตร์ชำนาญการพิเศษ รักษาราชการแทน</t>
  </si>
  <si>
    <t xml:space="preserve">       (นายประเสริฐ  นิมมานสมัย)</t>
  </si>
  <si>
    <t xml:space="preserve">      นักวิทยาศาสตร์ชำนาญการพิเศษ รักษาราชการแทน</t>
  </si>
  <si>
    <t xml:space="preserve">            (นายประเสริฐ  นิมมานสมัย)</t>
  </si>
  <si>
    <t xml:space="preserve">                     ตำแหน่ง นักวิทยาศาสตร์ชำนาญการพิเศษ รักษาราชการแทน</t>
  </si>
  <si>
    <t xml:space="preserve">          (นายประเสริฐ  นิมมานสมัย)</t>
  </si>
  <si>
    <t xml:space="preserve">                       (นายประเสริฐ  นิมมานสมัย)</t>
  </si>
  <si>
    <t>ตำแหน่ง นักวิทยาศาสตร์ชำนาญการพิเศษ รักษาราชการแทน</t>
  </si>
  <si>
    <t xml:space="preserve">          ตำแหน่ง  นักวิทยาศาสตร์ชำนาญการพิเศษ รักษาราชการแทน</t>
  </si>
  <si>
    <t xml:space="preserve">           ตำแหน่ง นักวิทยาศาสตร์ชำนาญการพิเศษ รักษาราชการแทน</t>
  </si>
  <si>
    <t xml:space="preserve"> นักวิทยาศาสตร์ชำนาญการพิเศษ รักษาราชการแทน </t>
  </si>
  <si>
    <t xml:space="preserve">        (นายประเสริฐ  นิมมานสมัย)</t>
  </si>
  <si>
    <r>
      <rPr>
        <b/>
        <sz val="24"/>
        <color rgb="FFFF0000"/>
        <rFont val="TH Sarabun New"/>
        <family val="2"/>
      </rPr>
      <t xml:space="preserve">&gt;&gt; ก่อนการจัดส่งให้กองคลัง </t>
    </r>
    <r>
      <rPr>
        <b/>
        <sz val="24"/>
        <color rgb="FF0000FF"/>
        <rFont val="TH Sarabun New"/>
        <family val="2"/>
      </rPr>
      <t>เพื่อตรวจสอบรายงานงบทดลองรายเดือน ต้อง</t>
    </r>
    <r>
      <rPr>
        <b/>
        <u/>
        <sz val="24"/>
        <color rgb="FF0000FF"/>
        <rFont val="TH Sarabun New"/>
        <family val="2"/>
      </rPr>
      <t>เรียกรายงานแสดงข้อมูลบัญชีผิดดุลระดับหน่วยเบิกจ่าย (ดูจากเอกสารแนบ 1)</t>
    </r>
    <r>
      <rPr>
        <b/>
        <sz val="24"/>
        <color rgb="FF0000FF"/>
        <rFont val="TH Sarabun New"/>
        <family val="2"/>
      </rPr>
      <t xml:space="preserve">              </t>
    </r>
    <r>
      <rPr>
        <b/>
        <sz val="24"/>
        <color rgb="FF00B050"/>
        <rFont val="TH Sarabun New"/>
        <family val="2"/>
      </rPr>
      <t>และสามารถ</t>
    </r>
    <r>
      <rPr>
        <b/>
        <u/>
        <sz val="24"/>
        <color rgb="FF00B050"/>
        <rFont val="TH Sarabun New"/>
        <family val="2"/>
      </rPr>
      <t>เรียกรายงานประกอบงบทดลองรายเดือน (ดูจากเอกสารแนบ 2)</t>
    </r>
    <r>
      <rPr>
        <b/>
        <sz val="24"/>
        <color rgb="FF00B050"/>
        <rFont val="TH Sarabun New"/>
        <family val="2"/>
      </rPr>
      <t xml:space="preserve"> </t>
    </r>
  </si>
  <si>
    <t>ณ วันที่ 31 ตุลาคม พ.ศ. 2566</t>
  </si>
  <si>
    <t>ณ วันที่  31 ตุลาคม พ.ศ. 2566</t>
  </si>
  <si>
    <r>
      <t xml:space="preserve">(2) </t>
    </r>
    <r>
      <rPr>
        <u/>
        <sz val="16"/>
        <rFont val="TH Sarabun New"/>
        <family val="2"/>
      </rPr>
      <t>บวก</t>
    </r>
    <r>
      <rPr>
        <sz val="16"/>
        <rFont val="TH Sarabun New"/>
        <family val="2"/>
      </rPr>
      <t xml:space="preserve"> การขยายวงเงิน</t>
    </r>
  </si>
  <si>
    <r>
      <t xml:space="preserve">(3) </t>
    </r>
    <r>
      <rPr>
        <u/>
        <sz val="16"/>
        <rFont val="TH Sarabun New"/>
        <family val="2"/>
      </rPr>
      <t>หัก</t>
    </r>
    <r>
      <rPr>
        <sz val="16"/>
        <rFont val="TH Sarabun New"/>
        <family val="2"/>
      </rPr>
      <t xml:space="preserve"> การนำวงเงินขยายส่งคืนคลัง</t>
    </r>
  </si>
  <si>
    <r>
      <t xml:space="preserve">(5) </t>
    </r>
    <r>
      <rPr>
        <u/>
        <sz val="16"/>
        <rFont val="TH Sarabun New"/>
        <family val="2"/>
      </rPr>
      <t>บวก</t>
    </r>
    <r>
      <rPr>
        <sz val="16"/>
        <rFont val="TH Sarabun New"/>
        <family val="2"/>
      </rPr>
      <t xml:space="preserve"> การเบิกเงินงบประมาณชดใช้เงินทดรองราชการฯ</t>
    </r>
  </si>
  <si>
    <r>
      <t xml:space="preserve">(7) </t>
    </r>
    <r>
      <rPr>
        <u/>
        <sz val="16"/>
        <rFont val="TH Sarabun New"/>
        <family val="2"/>
      </rPr>
      <t>หัก</t>
    </r>
    <r>
      <rPr>
        <sz val="16"/>
        <rFont val="TH Sarabun New"/>
        <family val="2"/>
      </rPr>
      <t xml:space="preserve"> การเบิกจ่ายเงินเพื่อช่วยเหลือ</t>
    </r>
  </si>
  <si>
    <t>ณ วันที่ 30 พฤศจิกายน พ.ศ. 2566</t>
  </si>
  <si>
    <t>ณ วันที่  30 พฤศจิกายน พ.ศ. 2566</t>
  </si>
  <si>
    <t xml:space="preserve">         นักวิทยาศาสตร์ชำนาญการพิเศษ รักษาราชการแทน</t>
  </si>
  <si>
    <t>ณ วันที่ 31 ธันวาคม พ.ศ. 2566</t>
  </si>
  <si>
    <t>ณ วันที่  31 ธันวาคม พ.ศ. 2566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</si>
</sst>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\(#,##0.00\);\(#,##0.00\)"/>
  </numFmts>
  <fonts count="64">
    <font>
      <sz val="10"/>
      <name val="Arial"/>
      <charset val="222"/>
    </font>
    <font>
      <sz val="10"/>
      <name val="Arial"/>
      <family val="2"/>
    </font>
    <font>
      <sz val="8"/>
      <name val="Arial"/>
      <family val="2"/>
    </font>
    <font>
      <sz val="14"/>
      <name val="Cordia New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name val="TH SarabunIT๙"/>
      <family val="2"/>
    </font>
    <font>
      <sz val="16"/>
      <name val="TH SarabunIT๙"/>
      <family val="2"/>
    </font>
    <font>
      <b/>
      <sz val="16"/>
      <name val="TH SarabunIT๙"/>
      <family val="2"/>
    </font>
    <font>
      <b/>
      <u/>
      <sz val="16"/>
      <name val="TH SarabunIT๙"/>
      <family val="2"/>
    </font>
    <font>
      <u val="singleAccounting"/>
      <sz val="16"/>
      <name val="TH SarabunIT๙"/>
      <family val="2"/>
    </font>
    <font>
      <sz val="8"/>
      <name val="Arial"/>
      <charset val="222"/>
    </font>
    <font>
      <b/>
      <sz val="24"/>
      <color rgb="FF00B050"/>
      <name val="TH Sarabun New"/>
      <family val="2"/>
    </font>
    <font>
      <b/>
      <sz val="24"/>
      <color rgb="FFFF0000"/>
      <name val="TH Sarabun New"/>
      <family val="2"/>
    </font>
    <font>
      <b/>
      <sz val="24"/>
      <color rgb="FF0000FF"/>
      <name val="TH Sarabun New"/>
      <family val="2"/>
    </font>
    <font>
      <b/>
      <u/>
      <sz val="24"/>
      <color rgb="FF0000FF"/>
      <name val="TH Sarabun New"/>
      <family val="2"/>
    </font>
    <font>
      <b/>
      <u/>
      <sz val="24"/>
      <color rgb="FF00B050"/>
      <name val="TH Sarabun New"/>
      <family val="2"/>
    </font>
    <font>
      <sz val="10"/>
      <name val="TH Sarabun New"/>
      <family val="2"/>
    </font>
    <font>
      <b/>
      <u/>
      <sz val="26"/>
      <name val="TH Sarabun New"/>
      <family val="2"/>
    </font>
    <font>
      <sz val="26"/>
      <name val="TH Sarabun New"/>
      <family val="2"/>
    </font>
    <font>
      <b/>
      <sz val="24"/>
      <name val="TH Sarabun New"/>
      <family val="2"/>
    </font>
    <font>
      <sz val="18"/>
      <name val="TH Sarabun New"/>
      <family val="2"/>
    </font>
    <font>
      <b/>
      <sz val="20"/>
      <name val="TH Sarabun New"/>
      <family val="2"/>
    </font>
    <font>
      <b/>
      <u/>
      <sz val="20"/>
      <name val="TH Sarabun New"/>
      <family val="2"/>
    </font>
    <font>
      <b/>
      <u/>
      <sz val="20"/>
      <color rgb="FF0000FF"/>
      <name val="TH Sarabun New"/>
      <family val="2"/>
    </font>
    <font>
      <b/>
      <sz val="18"/>
      <color rgb="FF0000FF"/>
      <name val="TH Sarabun New"/>
      <family val="2"/>
    </font>
    <font>
      <sz val="20"/>
      <color rgb="FFC00000"/>
      <name val="TH Sarabun New"/>
      <family val="2"/>
    </font>
    <font>
      <b/>
      <sz val="20"/>
      <color rgb="FFC00000"/>
      <name val="TH Sarabun New"/>
      <family val="2"/>
    </font>
    <font>
      <b/>
      <sz val="18"/>
      <name val="TH Sarabun New"/>
      <family val="2"/>
    </font>
    <font>
      <b/>
      <sz val="20"/>
      <color rgb="FFFF0000"/>
      <name val="TH Sarabun New"/>
      <family val="2"/>
    </font>
    <font>
      <sz val="20"/>
      <color rgb="FF0000FF"/>
      <name val="TH Sarabun New"/>
      <family val="2"/>
    </font>
    <font>
      <b/>
      <sz val="20"/>
      <color rgb="FF0000FF"/>
      <name val="TH Sarabun New"/>
      <family val="2"/>
    </font>
    <font>
      <b/>
      <sz val="16"/>
      <color rgb="FFFF0000"/>
      <name val="TH Sarabun New"/>
      <family val="2"/>
    </font>
    <font>
      <sz val="20"/>
      <color rgb="FFFF0000"/>
      <name val="TH Sarabun New"/>
      <family val="2"/>
    </font>
    <font>
      <sz val="20"/>
      <color rgb="FF00B050"/>
      <name val="TH Sarabun New"/>
      <family val="2"/>
    </font>
    <font>
      <b/>
      <sz val="20"/>
      <color rgb="FF00B050"/>
      <name val="TH Sarabun New"/>
      <family val="2"/>
    </font>
    <font>
      <b/>
      <sz val="19"/>
      <name val="TH Sarabun New"/>
      <family val="2"/>
    </font>
    <font>
      <b/>
      <u/>
      <sz val="18"/>
      <color rgb="FF0000FF"/>
      <name val="TH Sarabun New"/>
      <family val="2"/>
    </font>
    <font>
      <b/>
      <u/>
      <sz val="22"/>
      <name val="TH Sarabun New"/>
      <family val="2"/>
    </font>
    <font>
      <sz val="22"/>
      <name val="TH Sarabun New"/>
      <family val="2"/>
    </font>
    <font>
      <sz val="16"/>
      <name val="TH Sarabun New"/>
      <family val="2"/>
    </font>
    <font>
      <b/>
      <sz val="16"/>
      <color theme="1"/>
      <name val="TH Sarabun New"/>
      <family val="2"/>
    </font>
    <font>
      <sz val="16"/>
      <color theme="1"/>
      <name val="TH Sarabun New"/>
      <family val="2"/>
    </font>
    <font>
      <b/>
      <sz val="16"/>
      <color rgb="FF0000FF"/>
      <name val="TH Sarabun New"/>
      <family val="2"/>
    </font>
    <font>
      <b/>
      <u/>
      <sz val="16"/>
      <color theme="1"/>
      <name val="TH Sarabun New"/>
      <family val="2"/>
    </font>
    <font>
      <sz val="16"/>
      <color rgb="FF0000FF"/>
      <name val="TH Sarabun New"/>
      <family val="2"/>
    </font>
    <font>
      <u/>
      <sz val="16"/>
      <name val="TH SarabunIT๙"/>
      <family val="2"/>
    </font>
    <font>
      <sz val="16"/>
      <color theme="1"/>
      <name val="TH SarabunIT๙"/>
      <family val="2"/>
    </font>
    <font>
      <b/>
      <sz val="16"/>
      <color rgb="FFFF0000"/>
      <name val="TH SarabunIT๙"/>
      <family val="2"/>
    </font>
    <font>
      <b/>
      <sz val="14"/>
      <name val="TH SarabunIT๙"/>
      <family val="2"/>
    </font>
    <font>
      <b/>
      <sz val="10"/>
      <name val="TH SarabunIT๙"/>
      <family val="2"/>
    </font>
    <font>
      <sz val="14"/>
      <name val="TH SarabunIT๙"/>
      <family val="2"/>
    </font>
    <font>
      <sz val="14"/>
      <color theme="1"/>
      <name val="TH SarabunIT๙"/>
      <family val="2"/>
    </font>
    <font>
      <b/>
      <sz val="15"/>
      <name val="TH SarabunIT๙"/>
      <family val="2"/>
    </font>
    <font>
      <sz val="15"/>
      <name val="TH SarabunIT๙"/>
      <family val="2"/>
    </font>
    <font>
      <sz val="12"/>
      <name val="TH SarabunIT๙"/>
      <family val="2"/>
    </font>
    <font>
      <b/>
      <sz val="16"/>
      <name val="TH Sarabun New"/>
      <family val="2"/>
    </font>
    <font>
      <b/>
      <u val="singleAccounting"/>
      <sz val="16"/>
      <name val="TH Sarabun New"/>
      <family val="2"/>
    </font>
    <font>
      <u/>
      <sz val="16"/>
      <name val="TH Sarabun New"/>
      <family val="2"/>
    </font>
    <font>
      <u val="singleAccounting"/>
      <sz val="16"/>
      <name val="TH Sarabun New"/>
      <family val="2"/>
    </font>
    <font>
      <sz val="13"/>
      <name val="TH SarabunIT๙"/>
      <family val="2"/>
    </font>
  </fonts>
  <fills count="2">
    <fill>
      <patternFill patternType="none"/>
    </fill>
    <fill>
      <patternFill patternType="gray125"/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7" fillId="0" borderId="0"/>
    <xf numFmtId="0" fontId="6" fillId="0" borderId="0"/>
    <xf numFmtId="0" fontId="8" fillId="0" borderId="0"/>
  </cellStyleXfs>
  <cellXfs count="416">
    <xf numFmtId="0" fontId="0" fillId="0" borderId="0" xfId="0"/>
    <xf numFmtId="0" fontId="10" fillId="0" borderId="0" xfId="0" applyFont="1"/>
    <xf numFmtId="43" fontId="10" fillId="0" borderId="0" xfId="1" applyFont="1" applyBorder="1"/>
    <xf numFmtId="0" fontId="11" fillId="0" borderId="0" xfId="0" applyFont="1" applyAlignment="1">
      <alignment horizontal="center"/>
    </xf>
    <xf numFmtId="43" fontId="10" fillId="0" borderId="11" xfId="1" applyFont="1" applyBorder="1"/>
    <xf numFmtId="43" fontId="10" fillId="0" borderId="12" xfId="1" applyFont="1" applyBorder="1"/>
    <xf numFmtId="43" fontId="10" fillId="0" borderId="12" xfId="0" applyNumberFormat="1" applyFont="1" applyBorder="1"/>
    <xf numFmtId="0" fontId="12" fillId="0" borderId="0" xfId="0" applyFont="1" applyAlignment="1">
      <alignment horizontal="center"/>
    </xf>
    <xf numFmtId="43" fontId="13" fillId="0" borderId="0" xfId="1" applyFont="1" applyBorder="1"/>
    <xf numFmtId="0" fontId="11" fillId="0" borderId="0" xfId="0" applyFont="1" applyAlignment="1">
      <alignment horizontal="left"/>
    </xf>
    <xf numFmtId="43" fontId="10" fillId="0" borderId="0" xfId="0" applyNumberFormat="1" applyFont="1"/>
    <xf numFmtId="0" fontId="10" fillId="0" borderId="6" xfId="0" applyFont="1" applyBorder="1"/>
    <xf numFmtId="0" fontId="11" fillId="0" borderId="6" xfId="0" applyFont="1" applyBorder="1" applyAlignment="1">
      <alignment horizontal="center"/>
    </xf>
    <xf numFmtId="43" fontId="10" fillId="0" borderId="6" xfId="1" applyFont="1" applyBorder="1"/>
    <xf numFmtId="43" fontId="11" fillId="0" borderId="6" xfId="0" applyNumberFormat="1" applyFont="1" applyBorder="1"/>
    <xf numFmtId="43" fontId="13" fillId="0" borderId="11" xfId="1" applyFont="1" applyBorder="1"/>
    <xf numFmtId="0" fontId="2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25" fillId="0" borderId="6" xfId="0" applyFont="1" applyBorder="1" applyAlignment="1">
      <alignment vertical="center"/>
    </xf>
    <xf numFmtId="0" fontId="25" fillId="0" borderId="16" xfId="0" applyFont="1" applyBorder="1" applyAlignment="1">
      <alignment horizontal="center" vertical="center"/>
    </xf>
    <xf numFmtId="0" fontId="27" fillId="0" borderId="0" xfId="0" applyFont="1" applyAlignment="1">
      <alignment vertical="center"/>
    </xf>
    <xf numFmtId="0" fontId="25" fillId="0" borderId="6" xfId="0" applyFont="1" applyBorder="1" applyAlignment="1">
      <alignment horizontal="center" vertical="center"/>
    </xf>
    <xf numFmtId="0" fontId="25" fillId="0" borderId="16" xfId="0" applyFont="1" applyBorder="1" applyAlignment="1">
      <alignment horizontal="left" vertical="center"/>
    </xf>
    <xf numFmtId="0" fontId="25" fillId="0" borderId="14" xfId="0" applyFont="1" applyBorder="1" applyAlignment="1">
      <alignment horizontal="center" vertical="center"/>
    </xf>
    <xf numFmtId="0" fontId="25" fillId="0" borderId="16" xfId="0" applyFont="1" applyBorder="1" applyAlignment="1">
      <alignment vertical="center"/>
    </xf>
    <xf numFmtId="0" fontId="28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25" fillId="0" borderId="14" xfId="0" applyFont="1" applyBorder="1" applyAlignment="1">
      <alignment vertical="center"/>
    </xf>
    <xf numFmtId="0" fontId="31" fillId="0" borderId="16" xfId="0" applyFont="1" applyBorder="1" applyAlignment="1">
      <alignment horizontal="left" vertical="center"/>
    </xf>
    <xf numFmtId="0" fontId="25" fillId="0" borderId="15" xfId="0" applyFont="1" applyBorder="1" applyAlignment="1">
      <alignment vertical="center"/>
    </xf>
    <xf numFmtId="0" fontId="32" fillId="0" borderId="6" xfId="0" applyFont="1" applyBorder="1" applyAlignment="1">
      <alignment vertical="center"/>
    </xf>
    <xf numFmtId="0" fontId="32" fillId="0" borderId="14" xfId="0" applyFont="1" applyBorder="1" applyAlignment="1">
      <alignment vertical="center"/>
    </xf>
    <xf numFmtId="0" fontId="32" fillId="0" borderId="15" xfId="0" applyFont="1" applyBorder="1" applyAlignment="1">
      <alignment vertical="center"/>
    </xf>
    <xf numFmtId="0" fontId="32" fillId="0" borderId="16" xfId="0" applyFont="1" applyBorder="1" applyAlignment="1">
      <alignment vertical="center"/>
    </xf>
    <xf numFmtId="0" fontId="32" fillId="0" borderId="14" xfId="0" applyFont="1" applyBorder="1" applyAlignment="1">
      <alignment horizontal="center" vertical="center"/>
    </xf>
    <xf numFmtId="0" fontId="32" fillId="0" borderId="16" xfId="0" applyFont="1" applyBorder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33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34" fillId="0" borderId="0" xfId="0" applyFont="1" applyAlignment="1">
      <alignment vertical="center"/>
    </xf>
    <xf numFmtId="0" fontId="35" fillId="0" borderId="0" xfId="0" applyFont="1" applyAlignment="1">
      <alignment vertical="center"/>
    </xf>
    <xf numFmtId="0" fontId="36" fillId="0" borderId="0" xfId="0" applyFont="1" applyAlignment="1">
      <alignment vertical="center"/>
    </xf>
    <xf numFmtId="0" fontId="37" fillId="0" borderId="0" xfId="0" applyFont="1" applyAlignment="1">
      <alignment vertical="center"/>
    </xf>
    <xf numFmtId="0" fontId="38" fillId="0" borderId="0" xfId="0" applyFont="1" applyAlignment="1">
      <alignment vertical="center"/>
    </xf>
    <xf numFmtId="0" fontId="25" fillId="0" borderId="6" xfId="0" applyFont="1" applyBorder="1" applyAlignment="1">
      <alignment horizontal="center" vertical="top"/>
    </xf>
    <xf numFmtId="0" fontId="25" fillId="0" borderId="6" xfId="0" applyFont="1" applyBorder="1" applyAlignment="1">
      <alignment vertical="top"/>
    </xf>
    <xf numFmtId="0" fontId="25" fillId="0" borderId="14" xfId="0" applyFont="1" applyBorder="1" applyAlignment="1">
      <alignment horizontal="center" vertical="top"/>
    </xf>
    <xf numFmtId="0" fontId="31" fillId="0" borderId="16" xfId="0" applyFont="1" applyBorder="1" applyAlignment="1">
      <alignment horizontal="left" vertical="top" wrapText="1" shrinkToFit="1"/>
    </xf>
    <xf numFmtId="0" fontId="28" fillId="0" borderId="0" xfId="0" applyFont="1" applyAlignment="1">
      <alignment horizontal="left" vertical="top"/>
    </xf>
    <xf numFmtId="0" fontId="33" fillId="0" borderId="0" xfId="0" applyFont="1" applyAlignment="1">
      <alignment vertical="top"/>
    </xf>
    <xf numFmtId="0" fontId="35" fillId="0" borderId="0" xfId="0" applyFont="1" applyAlignment="1">
      <alignment vertical="top"/>
    </xf>
    <xf numFmtId="0" fontId="34" fillId="0" borderId="0" xfId="0" applyFont="1" applyAlignment="1">
      <alignment vertical="top"/>
    </xf>
    <xf numFmtId="0" fontId="25" fillId="0" borderId="16" xfId="0" applyFont="1" applyBorder="1" applyAlignment="1">
      <alignment horizontal="left" vertical="top"/>
    </xf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38" fillId="0" borderId="0" xfId="0" applyFont="1" applyAlignment="1">
      <alignment horizontal="center" vertical="center"/>
    </xf>
    <xf numFmtId="0" fontId="38" fillId="0" borderId="0" xfId="0" applyFont="1" applyAlignment="1">
      <alignment horizontal="left" vertical="center"/>
    </xf>
    <xf numFmtId="0" fontId="42" fillId="0" borderId="0" xfId="0" applyFont="1" applyAlignment="1">
      <alignment vertical="center"/>
    </xf>
    <xf numFmtId="0" fontId="31" fillId="0" borderId="0" xfId="0" applyFont="1" applyAlignment="1">
      <alignment horizontal="left" vertical="center"/>
    </xf>
    <xf numFmtId="0" fontId="31" fillId="0" borderId="0" xfId="0" applyFont="1" applyAlignment="1">
      <alignment vertical="center"/>
    </xf>
    <xf numFmtId="0" fontId="24" fillId="0" borderId="29" xfId="0" applyFont="1" applyBorder="1" applyAlignment="1">
      <alignment vertical="center"/>
    </xf>
    <xf numFmtId="0" fontId="43" fillId="0" borderId="38" xfId="0" applyFont="1" applyBorder="1" applyAlignment="1">
      <alignment vertical="center"/>
    </xf>
    <xf numFmtId="0" fontId="43" fillId="0" borderId="29" xfId="0" applyFont="1" applyBorder="1" applyAlignment="1">
      <alignment horizontal="center" vertical="center"/>
    </xf>
    <xf numFmtId="0" fontId="43" fillId="0" borderId="0" xfId="0" applyFont="1" applyAlignment="1">
      <alignment vertical="center"/>
    </xf>
    <xf numFmtId="0" fontId="24" fillId="0" borderId="30" xfId="0" applyFont="1" applyBorder="1" applyAlignment="1">
      <alignment vertical="center"/>
    </xf>
    <xf numFmtId="0" fontId="43" fillId="0" borderId="39" xfId="0" applyFont="1" applyBorder="1" applyAlignment="1">
      <alignment vertical="center"/>
    </xf>
    <xf numFmtId="0" fontId="43" fillId="0" borderId="35" xfId="0" applyFont="1" applyBorder="1" applyAlignment="1">
      <alignment horizontal="center" vertical="center"/>
    </xf>
    <xf numFmtId="0" fontId="43" fillId="0" borderId="34" xfId="0" applyFont="1" applyBorder="1" applyAlignment="1">
      <alignment vertical="center"/>
    </xf>
    <xf numFmtId="0" fontId="43" fillId="0" borderId="36" xfId="0" applyFont="1" applyBorder="1" applyAlignment="1">
      <alignment horizontal="center" vertical="center"/>
    </xf>
    <xf numFmtId="0" fontId="43" fillId="0" borderId="33" xfId="0" applyFont="1" applyBorder="1" applyAlignment="1">
      <alignment vertical="center"/>
    </xf>
    <xf numFmtId="0" fontId="43" fillId="0" borderId="37" xfId="0" applyFont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43" fillId="0" borderId="28" xfId="0" applyFont="1" applyBorder="1" applyAlignment="1">
      <alignment vertical="center"/>
    </xf>
    <xf numFmtId="0" fontId="44" fillId="0" borderId="0" xfId="3" applyFont="1" applyAlignment="1">
      <alignment horizontal="center" vertical="center"/>
    </xf>
    <xf numFmtId="43" fontId="45" fillId="0" borderId="0" xfId="1" applyFont="1" applyAlignment="1">
      <alignment vertical="center"/>
    </xf>
    <xf numFmtId="0" fontId="45" fillId="0" borderId="0" xfId="3" applyFont="1" applyAlignment="1">
      <alignment vertical="center"/>
    </xf>
    <xf numFmtId="43" fontId="46" fillId="0" borderId="0" xfId="1" applyFont="1" applyAlignment="1">
      <alignment vertical="center"/>
    </xf>
    <xf numFmtId="0" fontId="45" fillId="0" borderId="0" xfId="3" applyFont="1" applyAlignment="1">
      <alignment horizontal="right" vertical="center"/>
    </xf>
    <xf numFmtId="0" fontId="45" fillId="0" borderId="0" xfId="3" applyFont="1" applyAlignment="1">
      <alignment horizontal="center" vertical="center"/>
    </xf>
    <xf numFmtId="0" fontId="44" fillId="0" borderId="0" xfId="3" applyFont="1" applyAlignment="1">
      <alignment vertical="center"/>
    </xf>
    <xf numFmtId="4" fontId="45" fillId="0" borderId="0" xfId="3" applyNumberFormat="1" applyFont="1" applyAlignment="1">
      <alignment horizontal="center" vertical="center"/>
    </xf>
    <xf numFmtId="43" fontId="35" fillId="0" borderId="0" xfId="1" applyFont="1" applyAlignment="1">
      <alignment vertical="center"/>
    </xf>
    <xf numFmtId="0" fontId="47" fillId="0" borderId="0" xfId="3" applyFont="1" applyAlignment="1">
      <alignment horizontal="center" vertical="center"/>
    </xf>
    <xf numFmtId="164" fontId="45" fillId="0" borderId="0" xfId="3" applyNumberFormat="1" applyFont="1" applyAlignment="1">
      <alignment horizontal="right" vertical="center"/>
    </xf>
    <xf numFmtId="164" fontId="45" fillId="0" borderId="0" xfId="3" applyNumberFormat="1" applyFont="1" applyAlignment="1">
      <alignment vertical="center"/>
    </xf>
    <xf numFmtId="164" fontId="45" fillId="0" borderId="0" xfId="3" applyNumberFormat="1" applyFont="1" applyAlignment="1">
      <alignment horizontal="center" vertical="center"/>
    </xf>
    <xf numFmtId="164" fontId="45" fillId="0" borderId="11" xfId="3" applyNumberFormat="1" applyFont="1" applyBorder="1" applyAlignment="1">
      <alignment horizontal="center" vertical="center"/>
    </xf>
    <xf numFmtId="4" fontId="45" fillId="0" borderId="0" xfId="3" applyNumberFormat="1" applyFont="1" applyAlignment="1">
      <alignment horizontal="right" vertical="center"/>
    </xf>
    <xf numFmtId="4" fontId="45" fillId="0" borderId="11" xfId="3" applyNumberFormat="1" applyFont="1" applyBorder="1" applyAlignment="1">
      <alignment horizontal="center" vertical="center"/>
    </xf>
    <xf numFmtId="4" fontId="45" fillId="0" borderId="12" xfId="3" applyNumberFormat="1" applyFont="1" applyBorder="1" applyAlignment="1">
      <alignment horizontal="center" vertical="center"/>
    </xf>
    <xf numFmtId="0" fontId="35" fillId="0" borderId="0" xfId="3" applyFont="1" applyAlignment="1">
      <alignment vertical="center"/>
    </xf>
    <xf numFmtId="2" fontId="35" fillId="0" borderId="6" xfId="1" applyNumberFormat="1" applyFont="1" applyBorder="1" applyAlignment="1">
      <alignment vertical="center"/>
    </xf>
    <xf numFmtId="0" fontId="48" fillId="0" borderId="0" xfId="3" applyFont="1" applyAlignment="1">
      <alignment vertical="center"/>
    </xf>
    <xf numFmtId="2" fontId="35" fillId="0" borderId="0" xfId="1" applyNumberFormat="1" applyFont="1" applyBorder="1" applyAlignment="1">
      <alignment vertical="center"/>
    </xf>
    <xf numFmtId="0" fontId="45" fillId="0" borderId="0" xfId="3" applyFont="1" applyAlignment="1">
      <alignment horizontal="right"/>
    </xf>
    <xf numFmtId="0" fontId="45" fillId="0" borderId="0" xfId="3" applyFont="1"/>
    <xf numFmtId="43" fontId="45" fillId="0" borderId="0" xfId="1" applyFont="1" applyAlignment="1"/>
    <xf numFmtId="0" fontId="11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/>
    </xf>
    <xf numFmtId="43" fontId="10" fillId="0" borderId="0" xfId="1" applyFont="1"/>
    <xf numFmtId="0" fontId="49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39" fontId="10" fillId="0" borderId="0" xfId="1" applyNumberFormat="1" applyFont="1"/>
    <xf numFmtId="39" fontId="10" fillId="0" borderId="11" xfId="1" applyNumberFormat="1" applyFont="1" applyBorder="1"/>
    <xf numFmtId="0" fontId="11" fillId="0" borderId="0" xfId="0" applyFont="1"/>
    <xf numFmtId="0" fontId="50" fillId="0" borderId="0" xfId="3" applyFont="1" applyAlignment="1">
      <alignment horizontal="right"/>
    </xf>
    <xf numFmtId="0" fontId="50" fillId="0" borderId="0" xfId="3" applyFont="1"/>
    <xf numFmtId="43" fontId="10" fillId="0" borderId="0" xfId="1" applyFont="1" applyFill="1" applyAlignment="1">
      <alignment vertical="center"/>
    </xf>
    <xf numFmtId="0" fontId="51" fillId="0" borderId="0" xfId="3" applyFont="1" applyAlignment="1">
      <alignment vertical="center"/>
    </xf>
    <xf numFmtId="0" fontId="11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/>
    </xf>
    <xf numFmtId="0" fontId="11" fillId="0" borderId="3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/>
    </xf>
    <xf numFmtId="43" fontId="11" fillId="0" borderId="6" xfId="1" applyFont="1" applyBorder="1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left" vertical="center"/>
    </xf>
    <xf numFmtId="43" fontId="10" fillId="0" borderId="1" xfId="1" applyFont="1" applyBorder="1" applyAlignment="1">
      <alignment horizontal="center"/>
    </xf>
    <xf numFmtId="0" fontId="10" fillId="0" borderId="10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/>
    </xf>
    <xf numFmtId="0" fontId="10" fillId="0" borderId="10" xfId="0" applyFont="1" applyBorder="1" applyAlignment="1">
      <alignment horizontal="left" vertical="center"/>
    </xf>
    <xf numFmtId="43" fontId="10" fillId="0" borderId="10" xfId="1" applyFont="1" applyBorder="1" applyAlignment="1">
      <alignment horizontal="center"/>
    </xf>
    <xf numFmtId="0" fontId="10" fillId="0" borderId="0" xfId="0" applyFont="1" applyAlignment="1">
      <alignment vertical="top"/>
    </xf>
    <xf numFmtId="0" fontId="10" fillId="0" borderId="1" xfId="0" applyFont="1" applyBorder="1" applyAlignment="1">
      <alignment horizontal="center" vertical="top"/>
    </xf>
    <xf numFmtId="49" fontId="10" fillId="0" borderId="1" xfId="0" applyNumberFormat="1" applyFont="1" applyBorder="1" applyAlignment="1">
      <alignment horizontal="center" vertical="top"/>
    </xf>
    <xf numFmtId="0" fontId="10" fillId="0" borderId="1" xfId="0" applyFont="1" applyBorder="1" applyAlignment="1">
      <alignment vertical="top" wrapText="1"/>
    </xf>
    <xf numFmtId="43" fontId="10" fillId="0" borderId="1" xfId="1" applyFont="1" applyBorder="1" applyAlignment="1">
      <alignment vertical="top"/>
    </xf>
    <xf numFmtId="43" fontId="10" fillId="0" borderId="1" xfId="1" applyFont="1" applyBorder="1" applyAlignment="1">
      <alignment horizontal="center" vertical="top"/>
    </xf>
    <xf numFmtId="0" fontId="11" fillId="0" borderId="4" xfId="0" applyFont="1" applyBorder="1" applyAlignment="1">
      <alignment horizontal="center"/>
    </xf>
    <xf numFmtId="0" fontId="11" fillId="0" borderId="4" xfId="0" applyFont="1" applyBorder="1"/>
    <xf numFmtId="43" fontId="11" fillId="0" borderId="4" xfId="1" applyFont="1" applyBorder="1"/>
    <xf numFmtId="49" fontId="10" fillId="0" borderId="1" xfId="0" applyNumberFormat="1" applyFont="1" applyBorder="1" applyAlignment="1">
      <alignment horizontal="center"/>
    </xf>
    <xf numFmtId="49" fontId="10" fillId="0" borderId="10" xfId="0" applyNumberFormat="1" applyFont="1" applyBorder="1" applyAlignment="1">
      <alignment horizontal="center"/>
    </xf>
    <xf numFmtId="0" fontId="10" fillId="0" borderId="46" xfId="0" applyFont="1" applyBorder="1" applyAlignment="1">
      <alignment horizontal="center" vertical="center"/>
    </xf>
    <xf numFmtId="0" fontId="10" fillId="0" borderId="46" xfId="0" applyFont="1" applyBorder="1" applyAlignment="1">
      <alignment horizontal="center"/>
    </xf>
    <xf numFmtId="49" fontId="10" fillId="0" borderId="46" xfId="0" applyNumberFormat="1" applyFont="1" applyBorder="1" applyAlignment="1">
      <alignment horizontal="center"/>
    </xf>
    <xf numFmtId="0" fontId="10" fillId="0" borderId="46" xfId="0" applyFont="1" applyBorder="1" applyAlignment="1">
      <alignment horizontal="left" vertical="center"/>
    </xf>
    <xf numFmtId="43" fontId="10" fillId="0" borderId="46" xfId="1" applyFont="1" applyBorder="1" applyAlignment="1">
      <alignment horizontal="center"/>
    </xf>
    <xf numFmtId="0" fontId="10" fillId="0" borderId="7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/>
    </xf>
    <xf numFmtId="49" fontId="10" fillId="0" borderId="7" xfId="0" applyNumberFormat="1" applyFont="1" applyBorder="1" applyAlignment="1">
      <alignment horizontal="center"/>
    </xf>
    <xf numFmtId="43" fontId="11" fillId="0" borderId="0" xfId="1" applyFont="1" applyBorder="1"/>
    <xf numFmtId="0" fontId="10" fillId="0" borderId="47" xfId="0" applyFont="1" applyBorder="1" applyAlignment="1">
      <alignment horizontal="left" vertical="center"/>
    </xf>
    <xf numFmtId="0" fontId="10" fillId="0" borderId="42" xfId="0" applyFont="1" applyBorder="1" applyAlignment="1">
      <alignment horizontal="left" vertical="center"/>
    </xf>
    <xf numFmtId="0" fontId="10" fillId="0" borderId="48" xfId="0" applyFont="1" applyBorder="1" applyAlignment="1">
      <alignment horizontal="left" vertical="top" wrapText="1"/>
    </xf>
    <xf numFmtId="0" fontId="10" fillId="0" borderId="7" xfId="0" applyFont="1" applyBorder="1"/>
    <xf numFmtId="4" fontId="10" fillId="0" borderId="7" xfId="0" applyNumberFormat="1" applyFont="1" applyBorder="1"/>
    <xf numFmtId="0" fontId="10" fillId="0" borderId="10" xfId="0" applyFont="1" applyBorder="1"/>
    <xf numFmtId="4" fontId="10" fillId="0" borderId="10" xfId="0" applyNumberFormat="1" applyFont="1" applyBorder="1"/>
    <xf numFmtId="0" fontId="10" fillId="0" borderId="4" xfId="0" applyFont="1" applyBorder="1"/>
    <xf numFmtId="0" fontId="10" fillId="0" borderId="4" xfId="0" applyFont="1" applyBorder="1" applyAlignment="1">
      <alignment horizontal="center"/>
    </xf>
    <xf numFmtId="4" fontId="11" fillId="0" borderId="4" xfId="0" applyNumberFormat="1" applyFont="1" applyBorder="1"/>
    <xf numFmtId="3" fontId="10" fillId="0" borderId="4" xfId="0" applyNumberFormat="1" applyFont="1" applyBorder="1" applyAlignment="1">
      <alignment horizontal="center"/>
    </xf>
    <xf numFmtId="0" fontId="50" fillId="0" borderId="0" xfId="3" applyFont="1" applyAlignment="1">
      <alignment horizontal="left"/>
    </xf>
    <xf numFmtId="0" fontId="52" fillId="0" borderId="0" xfId="0" applyFont="1"/>
    <xf numFmtId="0" fontId="52" fillId="0" borderId="2" xfId="0" applyFont="1" applyBorder="1" applyAlignment="1">
      <alignment horizontal="center" vertical="center"/>
    </xf>
    <xf numFmtId="0" fontId="52" fillId="0" borderId="2" xfId="0" applyFont="1" applyBorder="1" applyAlignment="1">
      <alignment horizontal="center"/>
    </xf>
    <xf numFmtId="0" fontId="52" fillId="0" borderId="3" xfId="0" applyFont="1" applyBorder="1" applyAlignment="1">
      <alignment horizontal="center"/>
    </xf>
    <xf numFmtId="0" fontId="54" fillId="0" borderId="2" xfId="5" applyFont="1" applyBorder="1" applyAlignment="1">
      <alignment horizontal="center"/>
    </xf>
    <xf numFmtId="15" fontId="54" fillId="0" borderId="2" xfId="5" applyNumberFormat="1" applyFont="1" applyBorder="1" applyAlignment="1">
      <alignment horizontal="center"/>
    </xf>
    <xf numFmtId="0" fontId="54" fillId="0" borderId="2" xfId="5" applyFont="1" applyBorder="1"/>
    <xf numFmtId="43" fontId="54" fillId="0" borderId="17" xfId="2" applyFont="1" applyBorder="1"/>
    <xf numFmtId="0" fontId="54" fillId="0" borderId="19" xfId="5" applyFont="1" applyBorder="1" applyAlignment="1">
      <alignment horizontal="center"/>
    </xf>
    <xf numFmtId="0" fontId="55" fillId="0" borderId="0" xfId="0" applyFont="1"/>
    <xf numFmtId="0" fontId="54" fillId="0" borderId="10" xfId="5" applyFont="1" applyBorder="1" applyAlignment="1">
      <alignment horizontal="center"/>
    </xf>
    <xf numFmtId="15" fontId="54" fillId="0" borderId="10" xfId="5" applyNumberFormat="1" applyFont="1" applyBorder="1" applyAlignment="1">
      <alignment horizontal="center"/>
    </xf>
    <xf numFmtId="0" fontId="54" fillId="0" borderId="10" xfId="5" applyFont="1" applyBorder="1"/>
    <xf numFmtId="43" fontId="54" fillId="0" borderId="22" xfId="2" applyFont="1" applyBorder="1"/>
    <xf numFmtId="0" fontId="54" fillId="0" borderId="3" xfId="5" applyFont="1" applyBorder="1" applyAlignment="1">
      <alignment horizontal="center"/>
    </xf>
    <xf numFmtId="15" fontId="54" fillId="0" borderId="3" xfId="5" applyNumberFormat="1" applyFont="1" applyBorder="1" applyAlignment="1">
      <alignment horizontal="center"/>
    </xf>
    <xf numFmtId="0" fontId="54" fillId="0" borderId="3" xfId="5" applyFont="1" applyBorder="1"/>
    <xf numFmtId="43" fontId="54" fillId="0" borderId="23" xfId="2" applyFont="1" applyBorder="1"/>
    <xf numFmtId="0" fontId="52" fillId="0" borderId="4" xfId="0" applyFont="1" applyBorder="1" applyAlignment="1">
      <alignment horizontal="center"/>
    </xf>
    <xf numFmtId="43" fontId="52" fillId="0" borderId="4" xfId="1" applyFont="1" applyBorder="1"/>
    <xf numFmtId="3" fontId="54" fillId="0" borderId="4" xfId="0" applyNumberFormat="1" applyFont="1" applyBorder="1"/>
    <xf numFmtId="0" fontId="54" fillId="0" borderId="0" xfId="0" applyFont="1"/>
    <xf numFmtId="0" fontId="52" fillId="0" borderId="0" xfId="0" applyFont="1" applyAlignment="1">
      <alignment horizontal="center"/>
    </xf>
    <xf numFmtId="43" fontId="52" fillId="0" borderId="0" xfId="1" applyFont="1" applyBorder="1"/>
    <xf numFmtId="3" fontId="54" fillId="0" borderId="0" xfId="0" applyNumberFormat="1" applyFont="1"/>
    <xf numFmtId="0" fontId="56" fillId="0" borderId="0" xfId="0" applyFont="1"/>
    <xf numFmtId="0" fontId="57" fillId="0" borderId="0" xfId="0" applyFont="1" applyAlignment="1">
      <alignment horizontal="center"/>
    </xf>
    <xf numFmtId="0" fontId="57" fillId="0" borderId="11" xfId="0" applyFont="1" applyBorder="1" applyAlignment="1">
      <alignment horizontal="center"/>
    </xf>
    <xf numFmtId="0" fontId="57" fillId="0" borderId="0" xfId="0" applyFont="1"/>
    <xf numFmtId="0" fontId="57" fillId="0" borderId="2" xfId="0" applyFont="1" applyBorder="1" applyAlignment="1">
      <alignment horizontal="center"/>
    </xf>
    <xf numFmtId="0" fontId="57" fillId="0" borderId="3" xfId="0" applyFont="1" applyBorder="1" applyAlignment="1">
      <alignment horizontal="center"/>
    </xf>
    <xf numFmtId="43" fontId="57" fillId="0" borderId="6" xfId="1" applyFont="1" applyBorder="1" applyAlignment="1">
      <alignment horizontal="center"/>
    </xf>
    <xf numFmtId="0" fontId="57" fillId="0" borderId="7" xfId="0" applyFont="1" applyBorder="1" applyAlignment="1">
      <alignment horizontal="center"/>
    </xf>
    <xf numFmtId="0" fontId="57" fillId="0" borderId="7" xfId="0" applyFont="1" applyBorder="1"/>
    <xf numFmtId="43" fontId="57" fillId="0" borderId="7" xfId="1" applyFont="1" applyBorder="1"/>
    <xf numFmtId="43" fontId="57" fillId="0" borderId="7" xfId="1" applyFont="1" applyBorder="1" applyAlignment="1">
      <alignment horizontal="center"/>
    </xf>
    <xf numFmtId="0" fontId="57" fillId="0" borderId="10" xfId="0" applyFont="1" applyBorder="1" applyAlignment="1">
      <alignment horizontal="center"/>
    </xf>
    <xf numFmtId="0" fontId="57" fillId="0" borderId="10" xfId="0" applyFont="1" applyBorder="1"/>
    <xf numFmtId="43" fontId="57" fillId="0" borderId="10" xfId="1" applyFont="1" applyBorder="1"/>
    <xf numFmtId="0" fontId="57" fillId="0" borderId="8" xfId="0" applyFont="1" applyBorder="1" applyAlignment="1">
      <alignment horizontal="center"/>
    </xf>
    <xf numFmtId="0" fontId="56" fillId="0" borderId="20" xfId="0" applyFont="1" applyBorder="1"/>
    <xf numFmtId="0" fontId="56" fillId="0" borderId="13" xfId="0" applyFont="1" applyBorder="1"/>
    <xf numFmtId="0" fontId="56" fillId="0" borderId="13" xfId="0" applyFont="1" applyBorder="1" applyAlignment="1">
      <alignment horizontal="center"/>
    </xf>
    <xf numFmtId="0" fontId="56" fillId="0" borderId="5" xfId="0" applyFont="1" applyBorder="1" applyAlignment="1">
      <alignment horizontal="center"/>
    </xf>
    <xf numFmtId="43" fontId="57" fillId="0" borderId="0" xfId="1" applyFont="1" applyBorder="1"/>
    <xf numFmtId="43" fontId="56" fillId="0" borderId="0" xfId="1" applyFont="1" applyBorder="1" applyAlignment="1">
      <alignment horizontal="right"/>
    </xf>
    <xf numFmtId="43" fontId="57" fillId="0" borderId="0" xfId="1" applyFont="1"/>
    <xf numFmtId="43" fontId="57" fillId="0" borderId="0" xfId="1" applyFont="1" applyAlignment="1">
      <alignment horizontal="left"/>
    </xf>
    <xf numFmtId="0" fontId="57" fillId="0" borderId="46" xfId="0" applyFont="1" applyBorder="1"/>
    <xf numFmtId="43" fontId="57" fillId="0" borderId="46" xfId="1" applyFont="1" applyBorder="1"/>
    <xf numFmtId="0" fontId="57" fillId="0" borderId="46" xfId="0" applyFont="1" applyBorder="1" applyAlignment="1">
      <alignment horizontal="center"/>
    </xf>
    <xf numFmtId="0" fontId="56" fillId="0" borderId="27" xfId="0" applyFont="1" applyBorder="1"/>
    <xf numFmtId="43" fontId="56" fillId="0" borderId="4" xfId="1" applyFont="1" applyBorder="1"/>
    <xf numFmtId="0" fontId="56" fillId="0" borderId="4" xfId="0" applyFont="1" applyBorder="1" applyAlignment="1">
      <alignment horizontal="center"/>
    </xf>
    <xf numFmtId="0" fontId="52" fillId="0" borderId="3" xfId="0" applyFont="1" applyBorder="1" applyAlignment="1">
      <alignment horizontal="center" vertical="center"/>
    </xf>
    <xf numFmtId="43" fontId="10" fillId="0" borderId="9" xfId="2" applyFont="1" applyBorder="1" applyAlignment="1">
      <alignment horizontal="center" vertical="center"/>
    </xf>
    <xf numFmtId="3" fontId="10" fillId="0" borderId="9" xfId="0" applyNumberFormat="1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1" fontId="10" fillId="0" borderId="9" xfId="0" applyNumberFormat="1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10" fillId="0" borderId="8" xfId="0" applyFont="1" applyBorder="1" applyAlignment="1">
      <alignment horizontal="center" vertical="center"/>
    </xf>
    <xf numFmtId="1" fontId="10" fillId="0" borderId="8" xfId="0" applyNumberFormat="1" applyFont="1" applyBorder="1" applyAlignment="1">
      <alignment horizontal="center"/>
    </xf>
    <xf numFmtId="3" fontId="10" fillId="0" borderId="8" xfId="0" applyNumberFormat="1" applyFont="1" applyBorder="1" applyAlignment="1">
      <alignment horizontal="center" vertical="center"/>
    </xf>
    <xf numFmtId="43" fontId="10" fillId="0" borderId="8" xfId="2" applyFont="1" applyBorder="1" applyAlignment="1">
      <alignment horizontal="center" vertical="center"/>
    </xf>
    <xf numFmtId="0" fontId="10" fillId="0" borderId="8" xfId="0" applyFont="1" applyBorder="1" applyAlignment="1">
      <alignment horizontal="center"/>
    </xf>
    <xf numFmtId="0" fontId="54" fillId="0" borderId="4" xfId="0" applyFont="1" applyBorder="1"/>
    <xf numFmtId="1" fontId="58" fillId="0" borderId="4" xfId="0" applyNumberFormat="1" applyFont="1" applyBorder="1"/>
    <xf numFmtId="0" fontId="58" fillId="0" borderId="26" xfId="0" applyFont="1" applyBorder="1" applyAlignment="1">
      <alignment horizontal="center"/>
    </xf>
    <xf numFmtId="0" fontId="58" fillId="0" borderId="27" xfId="0" applyFont="1" applyBorder="1" applyAlignment="1">
      <alignment horizontal="center"/>
    </xf>
    <xf numFmtId="3" fontId="58" fillId="0" borderId="4" xfId="0" applyNumberFormat="1" applyFont="1" applyBorder="1" applyAlignment="1">
      <alignment horizontal="center"/>
    </xf>
    <xf numFmtId="43" fontId="10" fillId="0" borderId="4" xfId="1" applyFont="1" applyBorder="1" applyAlignment="1">
      <alignment horizontal="center"/>
    </xf>
    <xf numFmtId="0" fontId="10" fillId="0" borderId="2" xfId="0" applyFont="1" applyBorder="1" applyAlignment="1">
      <alignment horizontal="center" vertical="center"/>
    </xf>
    <xf numFmtId="1" fontId="10" fillId="0" borderId="2" xfId="0" applyNumberFormat="1" applyFont="1" applyBorder="1" applyAlignment="1">
      <alignment horizontal="center" vertical="center"/>
    </xf>
    <xf numFmtId="3" fontId="10" fillId="0" borderId="2" xfId="0" applyNumberFormat="1" applyFont="1" applyBorder="1" applyAlignment="1">
      <alignment horizontal="center"/>
    </xf>
    <xf numFmtId="43" fontId="10" fillId="0" borderId="1" xfId="2" applyFont="1" applyBorder="1" applyAlignment="1">
      <alignment horizontal="center" vertical="center"/>
    </xf>
    <xf numFmtId="3" fontId="10" fillId="0" borderId="1" xfId="0" applyNumberFormat="1" applyFont="1" applyBorder="1" applyAlignment="1">
      <alignment horizontal="center" vertical="center"/>
    </xf>
    <xf numFmtId="1" fontId="10" fillId="0" borderId="10" xfId="0" applyNumberFormat="1" applyFont="1" applyBorder="1" applyAlignment="1">
      <alignment horizontal="center" vertical="center"/>
    </xf>
    <xf numFmtId="3" fontId="10" fillId="0" borderId="10" xfId="0" applyNumberFormat="1" applyFont="1" applyBorder="1" applyAlignment="1">
      <alignment horizontal="center"/>
    </xf>
    <xf numFmtId="43" fontId="10" fillId="0" borderId="10" xfId="2" applyFont="1" applyBorder="1" applyAlignment="1">
      <alignment horizontal="center" vertical="center"/>
    </xf>
    <xf numFmtId="3" fontId="10" fillId="0" borderId="10" xfId="0" applyNumberFormat="1" applyFont="1" applyBorder="1" applyAlignment="1">
      <alignment horizontal="center" vertical="center"/>
    </xf>
    <xf numFmtId="14" fontId="10" fillId="0" borderId="7" xfId="0" applyNumberFormat="1" applyFont="1" applyBorder="1" applyAlignment="1">
      <alignment horizontal="center"/>
    </xf>
    <xf numFmtId="43" fontId="10" fillId="0" borderId="7" xfId="1" applyFont="1" applyBorder="1"/>
    <xf numFmtId="14" fontId="10" fillId="0" borderId="10" xfId="0" applyNumberFormat="1" applyFont="1" applyBorder="1" applyAlignment="1">
      <alignment horizontal="center"/>
    </xf>
    <xf numFmtId="43" fontId="10" fillId="0" borderId="10" xfId="1" applyFont="1" applyBorder="1"/>
    <xf numFmtId="3" fontId="10" fillId="0" borderId="4" xfId="0" applyNumberFormat="1" applyFont="1" applyBorder="1"/>
    <xf numFmtId="0" fontId="10" fillId="0" borderId="1" xfId="0" applyFont="1" applyBorder="1" applyAlignment="1">
      <alignment vertical="center"/>
    </xf>
    <xf numFmtId="0" fontId="10" fillId="0" borderId="1" xfId="0" applyFont="1" applyBorder="1" applyAlignment="1">
      <alignment horizontal="left"/>
    </xf>
    <xf numFmtId="0" fontId="10" fillId="0" borderId="1" xfId="0" applyFont="1" applyBorder="1"/>
    <xf numFmtId="43" fontId="10" fillId="0" borderId="1" xfId="1" applyFont="1" applyBorder="1"/>
    <xf numFmtId="14" fontId="10" fillId="0" borderId="7" xfId="0" applyNumberFormat="1" applyFont="1" applyBorder="1"/>
    <xf numFmtId="49" fontId="10" fillId="0" borderId="7" xfId="0" applyNumberFormat="1" applyFont="1" applyBorder="1"/>
    <xf numFmtId="43" fontId="10" fillId="0" borderId="7" xfId="1" applyFont="1" applyFill="1" applyBorder="1"/>
    <xf numFmtId="4" fontId="10" fillId="0" borderId="7" xfId="0" applyNumberFormat="1" applyFont="1" applyBorder="1" applyAlignment="1">
      <alignment horizontal="center"/>
    </xf>
    <xf numFmtId="14" fontId="10" fillId="0" borderId="10" xfId="0" applyNumberFormat="1" applyFont="1" applyBorder="1"/>
    <xf numFmtId="49" fontId="10" fillId="0" borderId="10" xfId="0" applyNumberFormat="1" applyFont="1" applyBorder="1"/>
    <xf numFmtId="43" fontId="10" fillId="0" borderId="10" xfId="1" applyFont="1" applyFill="1" applyBorder="1"/>
    <xf numFmtId="0" fontId="10" fillId="0" borderId="2" xfId="0" applyFont="1" applyBorder="1" applyAlignment="1">
      <alignment horizontal="center"/>
    </xf>
    <xf numFmtId="49" fontId="10" fillId="0" borderId="2" xfId="0" applyNumberFormat="1" applyFont="1" applyBorder="1" applyAlignment="1">
      <alignment horizontal="center"/>
    </xf>
    <xf numFmtId="14" fontId="10" fillId="0" borderId="2" xfId="0" applyNumberFormat="1" applyFont="1" applyBorder="1" applyAlignment="1">
      <alignment horizontal="center"/>
    </xf>
    <xf numFmtId="14" fontId="10" fillId="0" borderId="2" xfId="0" applyNumberFormat="1" applyFont="1" applyBorder="1"/>
    <xf numFmtId="49" fontId="10" fillId="0" borderId="2" xfId="0" applyNumberFormat="1" applyFont="1" applyBorder="1"/>
    <xf numFmtId="43" fontId="10" fillId="0" borderId="2" xfId="1" applyFont="1" applyFill="1" applyBorder="1"/>
    <xf numFmtId="0" fontId="43" fillId="0" borderId="0" xfId="0" applyFont="1"/>
    <xf numFmtId="43" fontId="43" fillId="0" borderId="0" xfId="1" applyFont="1"/>
    <xf numFmtId="43" fontId="59" fillId="0" borderId="0" xfId="1" applyFont="1" applyAlignment="1">
      <alignment horizontal="right"/>
    </xf>
    <xf numFmtId="43" fontId="24" fillId="0" borderId="21" xfId="1" applyFont="1" applyBorder="1"/>
    <xf numFmtId="43" fontId="24" fillId="0" borderId="0" xfId="1" applyFont="1" applyBorder="1"/>
    <xf numFmtId="0" fontId="24" fillId="0" borderId="0" xfId="0" applyFont="1"/>
    <xf numFmtId="0" fontId="24" fillId="0" borderId="25" xfId="0" applyFont="1" applyBorder="1"/>
    <xf numFmtId="43" fontId="43" fillId="0" borderId="0" xfId="1" applyFont="1" applyBorder="1"/>
    <xf numFmtId="0" fontId="43" fillId="0" borderId="25" xfId="0" applyFont="1" applyBorder="1"/>
    <xf numFmtId="43" fontId="43" fillId="0" borderId="21" xfId="1" applyFont="1" applyBorder="1"/>
    <xf numFmtId="43" fontId="43" fillId="0" borderId="25" xfId="1" applyFont="1" applyBorder="1"/>
    <xf numFmtId="39" fontId="62" fillId="0" borderId="0" xfId="1" applyNumberFormat="1" applyFont="1" applyBorder="1"/>
    <xf numFmtId="43" fontId="62" fillId="0" borderId="25" xfId="1" applyFont="1" applyBorder="1"/>
    <xf numFmtId="43" fontId="62" fillId="0" borderId="0" xfId="1" applyFont="1"/>
    <xf numFmtId="43" fontId="24" fillId="0" borderId="0" xfId="1" applyFont="1" applyBorder="1" applyAlignment="1">
      <alignment horizontal="left"/>
    </xf>
    <xf numFmtId="39" fontId="62" fillId="0" borderId="25" xfId="1" applyNumberFormat="1" applyFont="1" applyBorder="1"/>
    <xf numFmtId="39" fontId="62" fillId="0" borderId="0" xfId="1" applyNumberFormat="1" applyFont="1"/>
    <xf numFmtId="43" fontId="43" fillId="0" borderId="23" xfId="1" applyFont="1" applyBorder="1"/>
    <xf numFmtId="43" fontId="24" fillId="0" borderId="11" xfId="1" applyFont="1" applyBorder="1"/>
    <xf numFmtId="0" fontId="24" fillId="0" borderId="11" xfId="0" applyFont="1" applyBorder="1"/>
    <xf numFmtId="0" fontId="43" fillId="0" borderId="11" xfId="0" applyFont="1" applyBorder="1"/>
    <xf numFmtId="0" fontId="43" fillId="0" borderId="24" xfId="0" applyFont="1" applyBorder="1"/>
    <xf numFmtId="164" fontId="62" fillId="0" borderId="0" xfId="1" applyNumberFormat="1" applyFont="1"/>
    <xf numFmtId="43" fontId="43" fillId="0" borderId="0" xfId="1" applyFont="1" applyAlignment="1">
      <alignment horizontal="left"/>
    </xf>
    <xf numFmtId="43" fontId="43" fillId="0" borderId="0" xfId="0" applyNumberFormat="1" applyFont="1"/>
    <xf numFmtId="49" fontId="54" fillId="0" borderId="1" xfId="0" applyNumberFormat="1" applyFont="1" applyBorder="1" applyAlignment="1">
      <alignment horizontal="center"/>
    </xf>
    <xf numFmtId="0" fontId="54" fillId="0" borderId="1" xfId="0" applyFont="1" applyBorder="1" applyAlignment="1">
      <alignment horizontal="center" vertical="center"/>
    </xf>
    <xf numFmtId="0" fontId="54" fillId="0" borderId="1" xfId="0" applyFont="1" applyBorder="1" applyAlignment="1">
      <alignment horizontal="center"/>
    </xf>
    <xf numFmtId="43" fontId="54" fillId="0" borderId="1" xfId="1" applyFont="1" applyBorder="1"/>
    <xf numFmtId="0" fontId="54" fillId="0" borderId="1" xfId="0" applyFont="1" applyBorder="1"/>
    <xf numFmtId="43" fontId="54" fillId="0" borderId="4" xfId="1" applyFont="1" applyBorder="1"/>
    <xf numFmtId="0" fontId="54" fillId="0" borderId="10" xfId="0" applyFont="1" applyBorder="1"/>
    <xf numFmtId="49" fontId="54" fillId="0" borderId="10" xfId="0" applyNumberFormat="1" applyFont="1" applyBorder="1" applyAlignment="1">
      <alignment horizontal="center"/>
    </xf>
    <xf numFmtId="43" fontId="54" fillId="0" borderId="10" xfId="1" applyFont="1" applyBorder="1"/>
    <xf numFmtId="14" fontId="10" fillId="0" borderId="1" xfId="0" applyNumberFormat="1" applyFont="1" applyBorder="1" applyAlignment="1">
      <alignment horizontal="center"/>
    </xf>
    <xf numFmtId="49" fontId="11" fillId="0" borderId="2" xfId="0" applyNumberFormat="1" applyFont="1" applyBorder="1" applyAlignment="1">
      <alignment horizontal="center" vertical="center"/>
    </xf>
    <xf numFmtId="49" fontId="11" fillId="0" borderId="2" xfId="0" applyNumberFormat="1" applyFont="1" applyBorder="1" applyAlignment="1">
      <alignment horizontal="center"/>
    </xf>
    <xf numFmtId="49" fontId="11" fillId="0" borderId="3" xfId="0" applyNumberFormat="1" applyFont="1" applyBorder="1" applyAlignment="1">
      <alignment horizontal="center" vertical="center"/>
    </xf>
    <xf numFmtId="49" fontId="11" fillId="0" borderId="3" xfId="0" applyNumberFormat="1" applyFont="1" applyBorder="1" applyAlignment="1">
      <alignment horizontal="center"/>
    </xf>
    <xf numFmtId="49" fontId="10" fillId="0" borderId="1" xfId="0" applyNumberFormat="1" applyFont="1" applyBorder="1"/>
    <xf numFmtId="49" fontId="10" fillId="0" borderId="4" xfId="0" applyNumberFormat="1" applyFont="1" applyBorder="1"/>
    <xf numFmtId="49" fontId="10" fillId="0" borderId="0" xfId="0" applyNumberFormat="1" applyFont="1"/>
    <xf numFmtId="49" fontId="56" fillId="0" borderId="2" xfId="0" applyNumberFormat="1" applyFont="1" applyBorder="1" applyAlignment="1">
      <alignment horizontal="center" vertical="center"/>
    </xf>
    <xf numFmtId="49" fontId="56" fillId="0" borderId="2" xfId="0" applyNumberFormat="1" applyFont="1" applyBorder="1" applyAlignment="1">
      <alignment horizontal="center"/>
    </xf>
    <xf numFmtId="0" fontId="56" fillId="0" borderId="2" xfId="0" applyFont="1" applyBorder="1" applyAlignment="1">
      <alignment horizontal="center"/>
    </xf>
    <xf numFmtId="49" fontId="56" fillId="0" borderId="3" xfId="0" applyNumberFormat="1" applyFont="1" applyBorder="1" applyAlignment="1">
      <alignment horizontal="center" vertical="center"/>
    </xf>
    <xf numFmtId="49" fontId="56" fillId="0" borderId="3" xfId="0" applyNumberFormat="1" applyFont="1" applyBorder="1" applyAlignment="1">
      <alignment horizontal="center"/>
    </xf>
    <xf numFmtId="0" fontId="56" fillId="0" borderId="3" xfId="0" applyFont="1" applyBorder="1" applyAlignment="1">
      <alignment horizontal="center"/>
    </xf>
    <xf numFmtId="0" fontId="63" fillId="0" borderId="10" xfId="0" applyFont="1" applyBorder="1" applyAlignment="1">
      <alignment horizontal="center"/>
    </xf>
    <xf numFmtId="0" fontId="63" fillId="0" borderId="1" xfId="0" applyFont="1" applyBorder="1" applyAlignment="1">
      <alignment horizontal="center"/>
    </xf>
    <xf numFmtId="0" fontId="54" fillId="0" borderId="46" xfId="0" applyFont="1" applyBorder="1"/>
    <xf numFmtId="0" fontId="10" fillId="0" borderId="46" xfId="0" applyFont="1" applyBorder="1"/>
    <xf numFmtId="43" fontId="10" fillId="0" borderId="46" xfId="1" applyFont="1" applyBorder="1"/>
    <xf numFmtId="49" fontId="10" fillId="0" borderId="4" xfId="0" applyNumberFormat="1" applyFont="1" applyBorder="1" applyAlignment="1">
      <alignment horizontal="center"/>
    </xf>
    <xf numFmtId="49" fontId="54" fillId="0" borderId="4" xfId="0" applyNumberFormat="1" applyFont="1" applyBorder="1"/>
    <xf numFmtId="3" fontId="54" fillId="0" borderId="4" xfId="0" applyNumberFormat="1" applyFont="1" applyBorder="1" applyAlignment="1">
      <alignment horizontal="center"/>
    </xf>
    <xf numFmtId="49" fontId="10" fillId="0" borderId="0" xfId="0" applyNumberFormat="1" applyFont="1" applyAlignment="1">
      <alignment horizontal="center"/>
    </xf>
    <xf numFmtId="49" fontId="54" fillId="0" borderId="0" xfId="0" applyNumberFormat="1" applyFont="1"/>
    <xf numFmtId="3" fontId="54" fillId="0" borderId="0" xfId="0" applyNumberFormat="1" applyFont="1" applyAlignment="1">
      <alignment horizontal="center"/>
    </xf>
    <xf numFmtId="0" fontId="54" fillId="0" borderId="46" xfId="0" applyFont="1" applyBorder="1" applyAlignment="1">
      <alignment horizontal="center"/>
    </xf>
    <xf numFmtId="0" fontId="15" fillId="0" borderId="0" xfId="0" applyFont="1" applyAlignment="1">
      <alignment horizontal="center" vertical="center" wrapText="1"/>
    </xf>
    <xf numFmtId="0" fontId="39" fillId="0" borderId="14" xfId="0" applyFont="1" applyBorder="1" applyAlignment="1">
      <alignment horizontal="left" vertical="top" wrapText="1"/>
    </xf>
    <xf numFmtId="0" fontId="39" fillId="0" borderId="15" xfId="0" applyFont="1" applyBorder="1" applyAlignment="1">
      <alignment horizontal="left" vertical="top" wrapText="1"/>
    </xf>
    <xf numFmtId="0" fontId="39" fillId="0" borderId="16" xfId="0" applyFont="1" applyBorder="1" applyAlignment="1">
      <alignment horizontal="left" vertical="top" wrapText="1"/>
    </xf>
    <xf numFmtId="0" fontId="25" fillId="0" borderId="14" xfId="0" applyFont="1" applyBorder="1" applyAlignment="1">
      <alignment horizontal="left" vertical="center"/>
    </xf>
    <xf numFmtId="0" fontId="25" fillId="0" borderId="15" xfId="0" applyFont="1" applyBorder="1" applyAlignment="1">
      <alignment horizontal="left" vertical="center"/>
    </xf>
    <xf numFmtId="0" fontId="25" fillId="0" borderId="16" xfId="0" applyFont="1" applyBorder="1" applyAlignment="1">
      <alignment horizontal="left" vertical="center"/>
    </xf>
    <xf numFmtId="0" fontId="40" fillId="0" borderId="21" xfId="0" applyFont="1" applyBorder="1" applyAlignment="1">
      <alignment horizontal="left" vertical="top" wrapText="1"/>
    </xf>
    <xf numFmtId="0" fontId="40" fillId="0" borderId="0" xfId="0" applyFont="1" applyAlignment="1">
      <alignment horizontal="left" vertical="top" wrapText="1"/>
    </xf>
    <xf numFmtId="0" fontId="23" fillId="0" borderId="0" xfId="0" applyFont="1" applyAlignment="1">
      <alignment horizontal="left" vertical="center" wrapText="1"/>
    </xf>
    <xf numFmtId="0" fontId="26" fillId="0" borderId="6" xfId="0" applyFont="1" applyBorder="1" applyAlignment="1">
      <alignment horizontal="center" vertical="center"/>
    </xf>
    <xf numFmtId="0" fontId="41" fillId="0" borderId="0" xfId="0" applyFont="1" applyAlignment="1">
      <alignment horizontal="center" vertical="center"/>
    </xf>
    <xf numFmtId="0" fontId="31" fillId="0" borderId="31" xfId="0" applyFont="1" applyBorder="1" applyAlignment="1">
      <alignment horizontal="center" vertical="center"/>
    </xf>
    <xf numFmtId="0" fontId="31" fillId="0" borderId="32" xfId="0" applyFont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31" fillId="0" borderId="28" xfId="0" applyFont="1" applyBorder="1" applyAlignment="1">
      <alignment horizontal="center" vertical="center"/>
    </xf>
    <xf numFmtId="0" fontId="44" fillId="0" borderId="0" xfId="3" applyFont="1" applyAlignment="1">
      <alignment horizontal="center" vertic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1" fillId="0" borderId="14" xfId="0" applyFont="1" applyBorder="1" applyAlignment="1">
      <alignment horizontal="left"/>
    </xf>
    <xf numFmtId="0" fontId="11" fillId="0" borderId="16" xfId="0" applyFont="1" applyBorder="1" applyAlignment="1">
      <alignment horizontal="left"/>
    </xf>
    <xf numFmtId="0" fontId="11" fillId="0" borderId="6" xfId="0" applyFont="1" applyBorder="1" applyAlignment="1">
      <alignment horizontal="center"/>
    </xf>
    <xf numFmtId="0" fontId="11" fillId="0" borderId="11" xfId="0" applyFont="1" applyBorder="1" applyAlignment="1">
      <alignment horizontal="center"/>
    </xf>
    <xf numFmtId="0" fontId="11" fillId="0" borderId="0" xfId="0" applyFont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43" fontId="11" fillId="0" borderId="17" xfId="1" applyFont="1" applyBorder="1" applyAlignment="1">
      <alignment horizontal="center"/>
    </xf>
    <xf numFmtId="43" fontId="11" fillId="0" borderId="18" xfId="1" applyFont="1" applyBorder="1" applyAlignment="1">
      <alignment horizontal="center"/>
    </xf>
    <xf numFmtId="43" fontId="11" fillId="0" borderId="19" xfId="1" applyFont="1" applyBorder="1" applyAlignment="1">
      <alignment horizontal="center"/>
    </xf>
    <xf numFmtId="0" fontId="50" fillId="0" borderId="0" xfId="3" applyFont="1" applyAlignment="1">
      <alignment horizontal="center"/>
    </xf>
    <xf numFmtId="0" fontId="52" fillId="0" borderId="2" xfId="0" applyFont="1" applyBorder="1" applyAlignment="1">
      <alignment horizontal="center" vertical="center"/>
    </xf>
    <xf numFmtId="0" fontId="53" fillId="0" borderId="3" xfId="0" applyFont="1" applyBorder="1" applyAlignment="1">
      <alignment horizontal="center" vertical="center"/>
    </xf>
    <xf numFmtId="0" fontId="50" fillId="0" borderId="0" xfId="3" applyFont="1" applyAlignment="1">
      <alignment horizontal="left"/>
    </xf>
    <xf numFmtId="0" fontId="56" fillId="0" borderId="0" xfId="0" applyFont="1" applyAlignment="1">
      <alignment horizontal="center"/>
    </xf>
    <xf numFmtId="0" fontId="57" fillId="0" borderId="2" xfId="0" applyFont="1" applyBorder="1" applyAlignment="1">
      <alignment horizontal="center" vertical="center"/>
    </xf>
    <xf numFmtId="0" fontId="57" fillId="0" borderId="3" xfId="0" applyFont="1" applyBorder="1" applyAlignment="1">
      <alignment horizontal="center" vertical="center"/>
    </xf>
    <xf numFmtId="43" fontId="57" fillId="0" borderId="14" xfId="1" applyFont="1" applyBorder="1" applyAlignment="1">
      <alignment horizontal="center"/>
    </xf>
    <xf numFmtId="43" fontId="57" fillId="0" borderId="15" xfId="1" applyFont="1" applyBorder="1" applyAlignment="1">
      <alignment horizontal="center"/>
    </xf>
    <xf numFmtId="43" fontId="57" fillId="0" borderId="16" xfId="1" applyFont="1" applyBorder="1" applyAlignment="1">
      <alignment horizontal="center"/>
    </xf>
    <xf numFmtId="0" fontId="57" fillId="0" borderId="2" xfId="0" applyFont="1" applyBorder="1" applyAlignment="1">
      <alignment horizontal="center" vertical="center" wrapText="1"/>
    </xf>
    <xf numFmtId="0" fontId="57" fillId="0" borderId="3" xfId="0" applyFont="1" applyBorder="1" applyAlignment="1">
      <alignment horizontal="center" vertical="center" wrapText="1"/>
    </xf>
    <xf numFmtId="0" fontId="54" fillId="0" borderId="17" xfId="0" applyFont="1" applyBorder="1" applyAlignment="1">
      <alignment horizontal="left" vertical="center"/>
    </xf>
    <xf numFmtId="0" fontId="54" fillId="0" borderId="19" xfId="0" applyFont="1" applyBorder="1" applyAlignment="1">
      <alignment horizontal="left" vertical="center"/>
    </xf>
    <xf numFmtId="0" fontId="54" fillId="0" borderId="22" xfId="0" applyFont="1" applyBorder="1" applyAlignment="1">
      <alignment horizontal="left" vertical="center"/>
    </xf>
    <xf numFmtId="0" fontId="54" fillId="0" borderId="45" xfId="0" applyFont="1" applyBorder="1" applyAlignment="1">
      <alignment horizontal="left" vertical="center"/>
    </xf>
    <xf numFmtId="0" fontId="10" fillId="0" borderId="43" xfId="0" applyFont="1" applyBorder="1" applyAlignment="1">
      <alignment horizontal="left" vertical="center" shrinkToFit="1"/>
    </xf>
    <xf numFmtId="0" fontId="10" fillId="0" borderId="44" xfId="0" applyFont="1" applyBorder="1" applyAlignment="1">
      <alignment horizontal="left" vertical="center" shrinkToFit="1"/>
    </xf>
    <xf numFmtId="0" fontId="10" fillId="0" borderId="40" xfId="0" applyFont="1" applyBorder="1" applyAlignment="1">
      <alignment horizontal="left" vertical="center" shrinkToFit="1"/>
    </xf>
    <xf numFmtId="0" fontId="10" fillId="0" borderId="41" xfId="0" applyFont="1" applyBorder="1" applyAlignment="1">
      <alignment horizontal="left" vertical="center" shrinkToFit="1"/>
    </xf>
    <xf numFmtId="0" fontId="52" fillId="0" borderId="7" xfId="0" applyFont="1" applyBorder="1" applyAlignment="1">
      <alignment horizontal="center" vertical="center"/>
    </xf>
    <xf numFmtId="0" fontId="53" fillId="0" borderId="8" xfId="0" applyFont="1" applyBorder="1" applyAlignment="1">
      <alignment horizontal="center" vertical="center"/>
    </xf>
    <xf numFmtId="0" fontId="52" fillId="0" borderId="17" xfId="0" applyFont="1" applyBorder="1" applyAlignment="1">
      <alignment horizontal="center" vertical="center"/>
    </xf>
    <xf numFmtId="0" fontId="52" fillId="0" borderId="19" xfId="0" applyFont="1" applyBorder="1" applyAlignment="1">
      <alignment horizontal="center" vertical="center"/>
    </xf>
    <xf numFmtId="0" fontId="52" fillId="0" borderId="23" xfId="0" applyFont="1" applyBorder="1" applyAlignment="1">
      <alignment horizontal="center" vertical="center"/>
    </xf>
    <xf numFmtId="0" fontId="52" fillId="0" borderId="24" xfId="0" applyFont="1" applyBorder="1" applyAlignment="1">
      <alignment horizontal="center" vertical="center"/>
    </xf>
    <xf numFmtId="0" fontId="52" fillId="0" borderId="3" xfId="0" applyFont="1" applyBorder="1" applyAlignment="1">
      <alignment horizontal="center" vertical="center"/>
    </xf>
    <xf numFmtId="43" fontId="11" fillId="0" borderId="2" xfId="1" applyFont="1" applyBorder="1" applyAlignment="1">
      <alignment horizontal="center" vertical="center"/>
    </xf>
    <xf numFmtId="43" fontId="11" fillId="0" borderId="3" xfId="1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 vertical="top"/>
    </xf>
    <xf numFmtId="0" fontId="59" fillId="0" borderId="0" xfId="0" applyFont="1" applyAlignment="1">
      <alignment horizontal="center"/>
    </xf>
    <xf numFmtId="43" fontId="60" fillId="0" borderId="0" xfId="1" applyFont="1" applyAlignment="1">
      <alignment horizontal="center"/>
    </xf>
    <xf numFmtId="43" fontId="59" fillId="0" borderId="0" xfId="1" applyFont="1" applyAlignment="1">
      <alignment horizontal="center"/>
    </xf>
    <xf numFmtId="43" fontId="34" fillId="0" borderId="17" xfId="1" applyFont="1" applyBorder="1" applyAlignment="1">
      <alignment horizontal="left"/>
    </xf>
    <xf numFmtId="43" fontId="34" fillId="0" borderId="18" xfId="1" applyFont="1" applyBorder="1" applyAlignment="1">
      <alignment horizontal="left"/>
    </xf>
    <xf numFmtId="43" fontId="34" fillId="0" borderId="19" xfId="1" applyFont="1" applyBorder="1" applyAlignment="1">
      <alignment horizontal="left"/>
    </xf>
    <xf numFmtId="43" fontId="31" fillId="0" borderId="21" xfId="1" applyFont="1" applyBorder="1" applyAlignment="1">
      <alignment horizontal="center"/>
    </xf>
    <xf numFmtId="43" fontId="31" fillId="0" borderId="0" xfId="1" applyFont="1" applyBorder="1" applyAlignment="1">
      <alignment horizontal="center"/>
    </xf>
    <xf numFmtId="43" fontId="31" fillId="0" borderId="25" xfId="1" applyFont="1" applyBorder="1" applyAlignment="1">
      <alignment horizontal="center"/>
    </xf>
    <xf numFmtId="0" fontId="52" fillId="0" borderId="26" xfId="0" applyFont="1" applyBorder="1" applyAlignment="1">
      <alignment horizontal="center"/>
    </xf>
    <xf numFmtId="0" fontId="52" fillId="0" borderId="27" xfId="0" applyFont="1" applyBorder="1" applyAlignment="1">
      <alignment horizontal="center"/>
    </xf>
    <xf numFmtId="0" fontId="54" fillId="0" borderId="17" xfId="0" applyFont="1" applyBorder="1" applyAlignment="1">
      <alignment horizontal="center"/>
    </xf>
    <xf numFmtId="0" fontId="54" fillId="0" borderId="19" xfId="0" applyFont="1" applyBorder="1" applyAlignment="1">
      <alignment horizontal="center"/>
    </xf>
    <xf numFmtId="0" fontId="54" fillId="0" borderId="22" xfId="0" applyFont="1" applyBorder="1" applyAlignment="1">
      <alignment horizontal="center"/>
    </xf>
    <xf numFmtId="0" fontId="54" fillId="0" borderId="45" xfId="0" applyFont="1" applyBorder="1" applyAlignment="1">
      <alignment horizontal="center"/>
    </xf>
    <xf numFmtId="0" fontId="10" fillId="0" borderId="22" xfId="0" applyFont="1" applyBorder="1" applyAlignment="1">
      <alignment horizontal="center"/>
    </xf>
    <xf numFmtId="0" fontId="10" fillId="0" borderId="45" xfId="0" applyFont="1" applyBorder="1" applyAlignment="1">
      <alignment horizontal="center"/>
    </xf>
    <xf numFmtId="0" fontId="10" fillId="0" borderId="23" xfId="0" applyFont="1" applyBorder="1" applyAlignment="1">
      <alignment horizontal="center"/>
    </xf>
    <xf numFmtId="0" fontId="10" fillId="0" borderId="24" xfId="0" applyFont="1" applyBorder="1" applyAlignment="1">
      <alignment horizontal="center"/>
    </xf>
    <xf numFmtId="43" fontId="52" fillId="0" borderId="2" xfId="1" applyFont="1" applyBorder="1" applyAlignment="1">
      <alignment horizontal="center" vertical="center"/>
    </xf>
    <xf numFmtId="43" fontId="53" fillId="0" borderId="3" xfId="1" applyFont="1" applyBorder="1" applyAlignment="1">
      <alignment horizontal="center" vertical="center"/>
    </xf>
    <xf numFmtId="0" fontId="54" fillId="0" borderId="21" xfId="0" applyFont="1" applyBorder="1" applyAlignment="1">
      <alignment horizontal="center"/>
    </xf>
    <xf numFmtId="0" fontId="54" fillId="0" borderId="25" xfId="0" applyFont="1" applyBorder="1" applyAlignment="1">
      <alignment horizontal="center"/>
    </xf>
    <xf numFmtId="0" fontId="10" fillId="0" borderId="21" xfId="0" applyFont="1" applyBorder="1" applyAlignment="1">
      <alignment horizontal="center"/>
    </xf>
    <xf numFmtId="0" fontId="10" fillId="0" borderId="25" xfId="0" applyFont="1" applyBorder="1" applyAlignment="1">
      <alignment horizontal="center"/>
    </xf>
    <xf numFmtId="0" fontId="54" fillId="0" borderId="0" xfId="0" applyFont="1" applyAlignment="1">
      <alignment horizontal="center"/>
    </xf>
    <xf numFmtId="0" fontId="56" fillId="0" borderId="2" xfId="0" applyFont="1" applyBorder="1" applyAlignment="1">
      <alignment horizontal="center" vertical="center"/>
    </xf>
    <xf numFmtId="0" fontId="56" fillId="0" borderId="3" xfId="0" applyFont="1" applyBorder="1" applyAlignment="1">
      <alignment horizontal="center" vertical="center"/>
    </xf>
    <xf numFmtId="43" fontId="56" fillId="0" borderId="2" xfId="1" applyFont="1" applyBorder="1" applyAlignment="1">
      <alignment horizontal="center" vertical="center"/>
    </xf>
    <xf numFmtId="43" fontId="56" fillId="0" borderId="3" xfId="1" applyFont="1" applyBorder="1" applyAlignment="1">
      <alignment horizontal="center" vertical="center"/>
    </xf>
    <xf numFmtId="49" fontId="56" fillId="0" borderId="2" xfId="0" applyNumberFormat="1" applyFont="1" applyBorder="1" applyAlignment="1">
      <alignment horizontal="center" vertical="center"/>
    </xf>
    <xf numFmtId="49" fontId="56" fillId="0" borderId="3" xfId="0" applyNumberFormat="1" applyFont="1" applyBorder="1" applyAlignment="1">
      <alignment horizontal="center" vertical="center"/>
    </xf>
    <xf numFmtId="49" fontId="11" fillId="0" borderId="2" xfId="0" applyNumberFormat="1" applyFont="1" applyBorder="1" applyAlignment="1">
      <alignment horizontal="center" vertical="center"/>
    </xf>
    <xf numFmtId="49" fontId="11" fillId="0" borderId="3" xfId="0" applyNumberFormat="1" applyFont="1" applyBorder="1" applyAlignment="1">
      <alignment horizontal="center" vertical="center"/>
    </xf>
  </cellXfs>
  <cellStyles count="6">
    <cellStyle name="Comma 2" xfId="2" xr:uid="{00000000-0005-0000-0000-000000000000}"/>
    <cellStyle name="Normal 2" xfId="3" xr:uid="{00000000-0005-0000-0000-000001000000}"/>
    <cellStyle name="Normal 3" xfId="4" xr:uid="{00000000-0005-0000-0000-000002000000}"/>
    <cellStyle name="Normal 4" xfId="5" xr:uid="{00000000-0005-0000-0000-000003000000}"/>
    <cellStyle name="จุลภาค" xfId="1" builtinId="3"/>
    <cellStyle name="ปกติ" xfId="0" builtinId="0"/>
  </cellStyles>
  <dxfs count="0"/>
  <tableStyles count="0" defaultTableStyle="TableStyleMedium9" defaultPivotStyle="PivotStyleLight16"/>
  <colors>
    <mruColors>
      <color rgb="FF0000FF"/>
      <color rgb="FF00CC00"/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663365</xdr:colOff>
      <xdr:row>4</xdr:row>
      <xdr:rowOff>177442</xdr:rowOff>
    </xdr:from>
    <xdr:ext cx="7429765" cy="869224"/>
    <xdr:sp macro="" textlink="">
      <xdr:nvSpPr>
        <xdr:cNvPr id="4" name="สี่เหลี่ยมผืนผ้า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 rot="20327002">
          <a:off x="663365" y="1659109"/>
          <a:ext cx="7429765" cy="869224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en-US" sz="5400" b="1" cap="none" spc="0">
              <a:ln w="22225">
                <a:solidFill>
                  <a:schemeClr val="accent2"/>
                </a:solidFill>
                <a:prstDash val="solid"/>
              </a:ln>
              <a:solidFill>
                <a:schemeClr val="accent2">
                  <a:lumMod val="40000"/>
                  <a:lumOff val="60000"/>
                </a:schemeClr>
              </a:solidFill>
              <a:effectLst/>
            </a:rPr>
            <a:t>- </a:t>
          </a:r>
          <a:r>
            <a:rPr lang="th-TH" sz="5400" b="1" cap="none" spc="0">
              <a:ln w="22225">
                <a:solidFill>
                  <a:schemeClr val="accent2"/>
                </a:solidFill>
                <a:prstDash val="solid"/>
              </a:ln>
              <a:solidFill>
                <a:schemeClr val="accent2">
                  <a:lumMod val="40000"/>
                  <a:lumOff val="60000"/>
                </a:schemeClr>
              </a:solidFill>
              <a:effectLst/>
            </a:rPr>
            <a:t>ตัวอย่าง</a:t>
          </a:r>
          <a:r>
            <a:rPr lang="en-US" sz="5400" b="1" cap="none" spc="0">
              <a:ln w="22225">
                <a:solidFill>
                  <a:schemeClr val="accent2"/>
                </a:solidFill>
                <a:prstDash val="solid"/>
              </a:ln>
              <a:solidFill>
                <a:schemeClr val="accent2">
                  <a:lumMod val="40000"/>
                  <a:lumOff val="60000"/>
                </a:schemeClr>
              </a:solidFill>
              <a:effectLst/>
            </a:rPr>
            <a:t> -</a:t>
          </a:r>
          <a:r>
            <a:rPr lang="th-TH" sz="5400" b="1" cap="none" spc="0">
              <a:ln w="22225">
                <a:solidFill>
                  <a:schemeClr val="accent2"/>
                </a:solidFill>
                <a:prstDash val="solid"/>
              </a:ln>
              <a:solidFill>
                <a:schemeClr val="accent2">
                  <a:lumMod val="40000"/>
                  <a:lumOff val="60000"/>
                </a:schemeClr>
              </a:solidFill>
              <a:effectLst/>
            </a:rPr>
            <a:t> </a:t>
          </a:r>
        </a:p>
      </xdr:txBody>
    </xdr:sp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736354</xdr:colOff>
      <xdr:row>5</xdr:row>
      <xdr:rowOff>226461</xdr:rowOff>
    </xdr:from>
    <xdr:ext cx="1784849" cy="353174"/>
    <xdr:sp macro="" textlink="">
      <xdr:nvSpPr>
        <xdr:cNvPr id="14" name="สี่เหลี่ยมผืนผ้า 13">
          <a:extLst>
            <a:ext uri="{FF2B5EF4-FFF2-40B4-BE49-F238E27FC236}">
              <a16:creationId xmlns:a16="http://schemas.microsoft.com/office/drawing/2014/main" id="{B3172CB5-A038-44F1-8007-916F2568AF85}"/>
            </a:ext>
          </a:extLst>
        </xdr:cNvPr>
        <xdr:cNvSpPr/>
      </xdr:nvSpPr>
      <xdr:spPr>
        <a:xfrm>
          <a:off x="2288929" y="1474236"/>
          <a:ext cx="1784849" cy="353174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th-TH" sz="1800" b="1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TH SarabunIT๙" panose="020B0500040200020003" pitchFamily="34" charset="-34"/>
              <a:cs typeface="TH SarabunIT๙" panose="020B0500040200020003" pitchFamily="34" charset="-34"/>
            </a:rPr>
            <a:t>-ไม่มีงานระหว่างก่อสร้าง-</a:t>
          </a:r>
        </a:p>
      </xdr:txBody>
    </xdr:sp>
    <xdr:clientData/>
  </xdr:oneCellAnchor>
  <xdr:oneCellAnchor>
    <xdr:from>
      <xdr:col>2</xdr:col>
      <xdr:colOff>736354</xdr:colOff>
      <xdr:row>34</xdr:row>
      <xdr:rowOff>226461</xdr:rowOff>
    </xdr:from>
    <xdr:ext cx="1784849" cy="353174"/>
    <xdr:sp macro="" textlink="">
      <xdr:nvSpPr>
        <xdr:cNvPr id="2" name="สี่เหลี่ยมผืนผ้า 1">
          <a:extLst>
            <a:ext uri="{FF2B5EF4-FFF2-40B4-BE49-F238E27FC236}">
              <a16:creationId xmlns:a16="http://schemas.microsoft.com/office/drawing/2014/main" id="{F21C14EB-7596-447E-A6CD-C7E4ED982400}"/>
            </a:ext>
          </a:extLst>
        </xdr:cNvPr>
        <xdr:cNvSpPr/>
      </xdr:nvSpPr>
      <xdr:spPr>
        <a:xfrm>
          <a:off x="2288929" y="1474236"/>
          <a:ext cx="1784849" cy="353174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th-TH" sz="1800" b="1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TH SarabunIT๙" panose="020B0500040200020003" pitchFamily="34" charset="-34"/>
              <a:cs typeface="TH SarabunIT๙" panose="020B0500040200020003" pitchFamily="34" charset="-34"/>
            </a:rPr>
            <a:t>-ไม่มีงานระหว่างก่อสร้าง-</a:t>
          </a:r>
        </a:p>
      </xdr:txBody>
    </xdr:sp>
    <xdr:clientData/>
  </xdr:oneCellAnchor>
  <xdr:oneCellAnchor>
    <xdr:from>
      <xdr:col>2</xdr:col>
      <xdr:colOff>736354</xdr:colOff>
      <xdr:row>63</xdr:row>
      <xdr:rowOff>226461</xdr:rowOff>
    </xdr:from>
    <xdr:ext cx="1784849" cy="353174"/>
    <xdr:sp macro="" textlink="">
      <xdr:nvSpPr>
        <xdr:cNvPr id="3" name="สี่เหลี่ยมผืนผ้า 2">
          <a:extLst>
            <a:ext uri="{FF2B5EF4-FFF2-40B4-BE49-F238E27FC236}">
              <a16:creationId xmlns:a16="http://schemas.microsoft.com/office/drawing/2014/main" id="{851DE9FF-BFB2-44AD-B3B9-E8C7E370B52D}"/>
            </a:ext>
          </a:extLst>
        </xdr:cNvPr>
        <xdr:cNvSpPr/>
      </xdr:nvSpPr>
      <xdr:spPr>
        <a:xfrm>
          <a:off x="2288929" y="8646561"/>
          <a:ext cx="1784849" cy="353174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th-TH" sz="1800" b="1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TH SarabunIT๙" panose="020B0500040200020003" pitchFamily="34" charset="-34"/>
              <a:cs typeface="TH SarabunIT๙" panose="020B0500040200020003" pitchFamily="34" charset="-34"/>
            </a:rPr>
            <a:t>-ไม่มีงานระหว่างก่อสร้าง-</a:t>
          </a:r>
        </a:p>
      </xdr:txBody>
    </xdr:sp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314325</xdr:colOff>
      <xdr:row>5</xdr:row>
      <xdr:rowOff>285750</xdr:rowOff>
    </xdr:from>
    <xdr:ext cx="7429765" cy="869224"/>
    <xdr:sp macro="" textlink="">
      <xdr:nvSpPr>
        <xdr:cNvPr id="2" name="สี่เหลี่ยมผืนผ้า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/>
      </xdr:nvSpPr>
      <xdr:spPr>
        <a:xfrm rot="20327002">
          <a:off x="1476375" y="1809750"/>
          <a:ext cx="7429765" cy="869224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en-US" sz="5400" b="1" cap="none" spc="0">
              <a:ln w="22225">
                <a:solidFill>
                  <a:schemeClr val="accent2"/>
                </a:solidFill>
                <a:prstDash val="solid"/>
              </a:ln>
              <a:solidFill>
                <a:schemeClr val="accent2">
                  <a:lumMod val="40000"/>
                  <a:lumOff val="60000"/>
                </a:schemeClr>
              </a:solidFill>
              <a:effectLst/>
            </a:rPr>
            <a:t>- </a:t>
          </a:r>
          <a:r>
            <a:rPr lang="th-TH" sz="5400" b="1" cap="none" spc="0">
              <a:ln w="22225">
                <a:solidFill>
                  <a:schemeClr val="accent2"/>
                </a:solidFill>
                <a:prstDash val="solid"/>
              </a:ln>
              <a:solidFill>
                <a:schemeClr val="accent2">
                  <a:lumMod val="40000"/>
                  <a:lumOff val="60000"/>
                </a:schemeClr>
              </a:solidFill>
              <a:effectLst/>
            </a:rPr>
            <a:t>ตัวอย่าง</a:t>
          </a:r>
          <a:r>
            <a:rPr lang="en-US" sz="5400" b="1" cap="none" spc="0">
              <a:ln w="22225">
                <a:solidFill>
                  <a:schemeClr val="accent2"/>
                </a:solidFill>
                <a:prstDash val="solid"/>
              </a:ln>
              <a:solidFill>
                <a:schemeClr val="accent2">
                  <a:lumMod val="40000"/>
                  <a:lumOff val="60000"/>
                </a:schemeClr>
              </a:solidFill>
              <a:effectLst/>
            </a:rPr>
            <a:t> -</a:t>
          </a:r>
          <a:r>
            <a:rPr lang="th-TH" sz="5400" b="1" cap="none" spc="0">
              <a:ln w="22225">
                <a:solidFill>
                  <a:schemeClr val="accent2"/>
                </a:solidFill>
                <a:prstDash val="solid"/>
              </a:ln>
              <a:solidFill>
                <a:schemeClr val="accent2">
                  <a:lumMod val="40000"/>
                  <a:lumOff val="60000"/>
                </a:schemeClr>
              </a:solidFill>
              <a:effectLst/>
            </a:rPr>
            <a:t> </a:t>
          </a:r>
        </a:p>
      </xdr:txBody>
    </xdr:sp>
    <xdr:clientData/>
  </xdr:oneCellAnchor>
  <xdr:oneCellAnchor>
    <xdr:from>
      <xdr:col>4</xdr:col>
      <xdr:colOff>1196726</xdr:colOff>
      <xdr:row>35</xdr:row>
      <xdr:rowOff>207411</xdr:rowOff>
    </xdr:from>
    <xdr:ext cx="1969002" cy="353174"/>
    <xdr:sp macro="" textlink="">
      <xdr:nvSpPr>
        <xdr:cNvPr id="25" name="สี่เหลี่ยมผืนผ้า 24">
          <a:extLst>
            <a:ext uri="{FF2B5EF4-FFF2-40B4-BE49-F238E27FC236}">
              <a16:creationId xmlns:a16="http://schemas.microsoft.com/office/drawing/2014/main" id="{C17D60CF-AFE1-4508-A0D9-6424DB63F099}"/>
            </a:ext>
          </a:extLst>
        </xdr:cNvPr>
        <xdr:cNvSpPr/>
      </xdr:nvSpPr>
      <xdr:spPr>
        <a:xfrm>
          <a:off x="4378076" y="9227586"/>
          <a:ext cx="1969002" cy="353174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th-TH" sz="1800" b="1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TH SarabunIT๙" panose="020B0500040200020003" pitchFamily="34" charset="-34"/>
              <a:cs typeface="TH SarabunIT๙" panose="020B0500040200020003" pitchFamily="34" charset="-34"/>
            </a:rPr>
            <a:t>-ไม่มีเจ้าหนี้การค้า-ภายนอก-</a:t>
          </a:r>
        </a:p>
      </xdr:txBody>
    </xdr:sp>
    <xdr:clientData/>
  </xdr:oneCellAnchor>
  <xdr:oneCellAnchor>
    <xdr:from>
      <xdr:col>4</xdr:col>
      <xdr:colOff>1141932</xdr:colOff>
      <xdr:row>65</xdr:row>
      <xdr:rowOff>188361</xdr:rowOff>
    </xdr:from>
    <xdr:ext cx="2250040" cy="353174"/>
    <xdr:sp macro="" textlink="">
      <xdr:nvSpPr>
        <xdr:cNvPr id="26" name="สี่เหลี่ยมผืนผ้า 25">
          <a:extLst>
            <a:ext uri="{FF2B5EF4-FFF2-40B4-BE49-F238E27FC236}">
              <a16:creationId xmlns:a16="http://schemas.microsoft.com/office/drawing/2014/main" id="{2F94ABCF-AF48-484C-9923-C084731F15E0}"/>
            </a:ext>
          </a:extLst>
        </xdr:cNvPr>
        <xdr:cNvSpPr/>
      </xdr:nvSpPr>
      <xdr:spPr>
        <a:xfrm>
          <a:off x="4323282" y="16942836"/>
          <a:ext cx="2250040" cy="353174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th-TH" sz="1800" b="1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TH SarabunIT๙" panose="020B0500040200020003" pitchFamily="34" charset="-34"/>
              <a:cs typeface="TH SarabunIT๙" panose="020B0500040200020003" pitchFamily="34" charset="-34"/>
            </a:rPr>
            <a:t>-ไม่มีเจ้าหนี้อื่น-หน่วยงานของรัฐ-</a:t>
          </a:r>
        </a:p>
      </xdr:txBody>
    </xdr:sp>
    <xdr:clientData/>
  </xdr:oneCellAnchor>
  <xdr:oneCellAnchor>
    <xdr:from>
      <xdr:col>4</xdr:col>
      <xdr:colOff>1196726</xdr:colOff>
      <xdr:row>95</xdr:row>
      <xdr:rowOff>207411</xdr:rowOff>
    </xdr:from>
    <xdr:ext cx="1969002" cy="353174"/>
    <xdr:sp macro="" textlink="">
      <xdr:nvSpPr>
        <xdr:cNvPr id="3" name="สี่เหลี่ยมผืนผ้า 2">
          <a:extLst>
            <a:ext uri="{FF2B5EF4-FFF2-40B4-BE49-F238E27FC236}">
              <a16:creationId xmlns:a16="http://schemas.microsoft.com/office/drawing/2014/main" id="{4789300C-56F2-46EB-BBBC-DE7E1DCB5681}"/>
            </a:ext>
          </a:extLst>
        </xdr:cNvPr>
        <xdr:cNvSpPr/>
      </xdr:nvSpPr>
      <xdr:spPr>
        <a:xfrm>
          <a:off x="4378076" y="9227586"/>
          <a:ext cx="1969002" cy="353174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th-TH" sz="1800" b="1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TH SarabunIT๙" panose="020B0500040200020003" pitchFamily="34" charset="-34"/>
              <a:cs typeface="TH SarabunIT๙" panose="020B0500040200020003" pitchFamily="34" charset="-34"/>
            </a:rPr>
            <a:t>-ไม่มีเจ้าหนี้การค้า-ภายนอก-</a:t>
          </a:r>
        </a:p>
      </xdr:txBody>
    </xdr:sp>
    <xdr:clientData/>
  </xdr:oneCellAnchor>
  <xdr:oneCellAnchor>
    <xdr:from>
      <xdr:col>4</xdr:col>
      <xdr:colOff>1141932</xdr:colOff>
      <xdr:row>125</xdr:row>
      <xdr:rowOff>188361</xdr:rowOff>
    </xdr:from>
    <xdr:ext cx="2250040" cy="353174"/>
    <xdr:sp macro="" textlink="">
      <xdr:nvSpPr>
        <xdr:cNvPr id="4" name="สี่เหลี่ยมผืนผ้า 3">
          <a:extLst>
            <a:ext uri="{FF2B5EF4-FFF2-40B4-BE49-F238E27FC236}">
              <a16:creationId xmlns:a16="http://schemas.microsoft.com/office/drawing/2014/main" id="{C961ED5F-1DE0-46AD-A45C-C129FFC8D02C}"/>
            </a:ext>
          </a:extLst>
        </xdr:cNvPr>
        <xdr:cNvSpPr/>
      </xdr:nvSpPr>
      <xdr:spPr>
        <a:xfrm>
          <a:off x="4323282" y="16942836"/>
          <a:ext cx="2250040" cy="353174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th-TH" sz="1800" b="1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TH SarabunIT๙" panose="020B0500040200020003" pitchFamily="34" charset="-34"/>
              <a:cs typeface="TH SarabunIT๙" panose="020B0500040200020003" pitchFamily="34" charset="-34"/>
            </a:rPr>
            <a:t>-ไม่มีเจ้าหนี้อื่น-หน่วยงานของรัฐ-</a:t>
          </a:r>
        </a:p>
      </xdr:txBody>
    </xdr:sp>
    <xdr:clientData/>
  </xdr:oneCellAnchor>
  <xdr:oneCellAnchor>
    <xdr:from>
      <xdr:col>4</xdr:col>
      <xdr:colOff>1196726</xdr:colOff>
      <xdr:row>155</xdr:row>
      <xdr:rowOff>207411</xdr:rowOff>
    </xdr:from>
    <xdr:ext cx="1969002" cy="353174"/>
    <xdr:sp macro="" textlink="">
      <xdr:nvSpPr>
        <xdr:cNvPr id="5" name="สี่เหลี่ยมผืนผ้า 4">
          <a:extLst>
            <a:ext uri="{FF2B5EF4-FFF2-40B4-BE49-F238E27FC236}">
              <a16:creationId xmlns:a16="http://schemas.microsoft.com/office/drawing/2014/main" id="{20A6DD74-FFE5-480B-B421-10050393B50D}"/>
            </a:ext>
          </a:extLst>
        </xdr:cNvPr>
        <xdr:cNvSpPr/>
      </xdr:nvSpPr>
      <xdr:spPr>
        <a:xfrm>
          <a:off x="4378076" y="24696186"/>
          <a:ext cx="1969002" cy="353174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th-TH" sz="1800" b="1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TH SarabunIT๙" panose="020B0500040200020003" pitchFamily="34" charset="-34"/>
              <a:cs typeface="TH SarabunIT๙" panose="020B0500040200020003" pitchFamily="34" charset="-34"/>
            </a:rPr>
            <a:t>-ไม่มีเจ้าหนี้การค้า-ภายนอก-</a:t>
          </a:r>
        </a:p>
      </xdr:txBody>
    </xdr:sp>
    <xdr:clientData/>
  </xdr:oneCellAnchor>
  <xdr:oneCellAnchor>
    <xdr:from>
      <xdr:col>4</xdr:col>
      <xdr:colOff>1141932</xdr:colOff>
      <xdr:row>185</xdr:row>
      <xdr:rowOff>188361</xdr:rowOff>
    </xdr:from>
    <xdr:ext cx="2250040" cy="353174"/>
    <xdr:sp macro="" textlink="">
      <xdr:nvSpPr>
        <xdr:cNvPr id="6" name="สี่เหลี่ยมผืนผ้า 5">
          <a:extLst>
            <a:ext uri="{FF2B5EF4-FFF2-40B4-BE49-F238E27FC236}">
              <a16:creationId xmlns:a16="http://schemas.microsoft.com/office/drawing/2014/main" id="{3B30DEF3-5A3D-4F9A-A690-2246AFAFBA28}"/>
            </a:ext>
          </a:extLst>
        </xdr:cNvPr>
        <xdr:cNvSpPr/>
      </xdr:nvSpPr>
      <xdr:spPr>
        <a:xfrm>
          <a:off x="4323282" y="32411436"/>
          <a:ext cx="2250040" cy="353174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th-TH" sz="1800" b="1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TH SarabunIT๙" panose="020B0500040200020003" pitchFamily="34" charset="-34"/>
              <a:cs typeface="TH SarabunIT๙" panose="020B0500040200020003" pitchFamily="34" charset="-34"/>
            </a:rPr>
            <a:t>-ไม่มีเจ้าหนี้อื่น-หน่วยงานของรัฐ-</a:t>
          </a:r>
        </a:p>
      </xdr:txBody>
    </xdr:sp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104775</xdr:colOff>
      <xdr:row>6</xdr:row>
      <xdr:rowOff>123825</xdr:rowOff>
    </xdr:from>
    <xdr:ext cx="7429765" cy="869224"/>
    <xdr:sp macro="" textlink="">
      <xdr:nvSpPr>
        <xdr:cNvPr id="2" name="สี่เหลี่ยมผืนผ้า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/>
      </xdr:nvSpPr>
      <xdr:spPr>
        <a:xfrm rot="20327002">
          <a:off x="1295400" y="1952625"/>
          <a:ext cx="7429765" cy="869224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en-US" sz="5400" b="1" cap="none" spc="0">
              <a:ln w="22225">
                <a:solidFill>
                  <a:schemeClr val="accent2"/>
                </a:solidFill>
                <a:prstDash val="solid"/>
              </a:ln>
              <a:solidFill>
                <a:schemeClr val="accent2">
                  <a:lumMod val="40000"/>
                  <a:lumOff val="60000"/>
                </a:schemeClr>
              </a:solidFill>
              <a:effectLst/>
            </a:rPr>
            <a:t>- </a:t>
          </a:r>
          <a:r>
            <a:rPr lang="th-TH" sz="5400" b="1" cap="none" spc="0">
              <a:ln w="22225">
                <a:solidFill>
                  <a:schemeClr val="accent2"/>
                </a:solidFill>
                <a:prstDash val="solid"/>
              </a:ln>
              <a:solidFill>
                <a:schemeClr val="accent2">
                  <a:lumMod val="40000"/>
                  <a:lumOff val="60000"/>
                </a:schemeClr>
              </a:solidFill>
              <a:effectLst/>
            </a:rPr>
            <a:t>ตัวอย่าง</a:t>
          </a:r>
          <a:r>
            <a:rPr lang="en-US" sz="5400" b="1" cap="none" spc="0">
              <a:ln w="22225">
                <a:solidFill>
                  <a:schemeClr val="accent2"/>
                </a:solidFill>
                <a:prstDash val="solid"/>
              </a:ln>
              <a:solidFill>
                <a:schemeClr val="accent2">
                  <a:lumMod val="40000"/>
                  <a:lumOff val="60000"/>
                </a:schemeClr>
              </a:solidFill>
              <a:effectLst/>
            </a:rPr>
            <a:t> -</a:t>
          </a:r>
          <a:r>
            <a:rPr lang="th-TH" sz="5400" b="1" cap="none" spc="0">
              <a:ln w="22225">
                <a:solidFill>
                  <a:schemeClr val="accent2"/>
                </a:solidFill>
                <a:prstDash val="solid"/>
              </a:ln>
              <a:solidFill>
                <a:schemeClr val="accent2">
                  <a:lumMod val="40000"/>
                  <a:lumOff val="60000"/>
                </a:schemeClr>
              </a:solidFill>
              <a:effectLst/>
            </a:rPr>
            <a:t> </a:t>
          </a:r>
        </a:p>
      </xdr:txBody>
    </xdr:sp>
    <xdr:clientData/>
  </xdr:oneCellAnchor>
  <xdr:oneCellAnchor>
    <xdr:from>
      <xdr:col>4</xdr:col>
      <xdr:colOff>781050</xdr:colOff>
      <xdr:row>32</xdr:row>
      <xdr:rowOff>219075</xdr:rowOff>
    </xdr:from>
    <xdr:ext cx="2196243" cy="353174"/>
    <xdr:sp macro="" textlink="">
      <xdr:nvSpPr>
        <xdr:cNvPr id="10" name="สี่เหลี่ยมผืนผ้า 9">
          <a:extLst>
            <a:ext uri="{FF2B5EF4-FFF2-40B4-BE49-F238E27FC236}">
              <a16:creationId xmlns:a16="http://schemas.microsoft.com/office/drawing/2014/main" id="{CA18A2C7-F468-40F3-A26A-5306F0E98F0E}"/>
            </a:ext>
          </a:extLst>
        </xdr:cNvPr>
        <xdr:cNvSpPr/>
      </xdr:nvSpPr>
      <xdr:spPr>
        <a:xfrm>
          <a:off x="4400550" y="8467725"/>
          <a:ext cx="2196243" cy="353174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th-TH" sz="1800" b="1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TH SarabunIT๙" panose="020B0500040200020003" pitchFamily="34" charset="-34"/>
              <a:cs typeface="TH SarabunIT๙" panose="020B0500040200020003" pitchFamily="34" charset="-34"/>
            </a:rPr>
            <a:t>-ไม่มีรายงานรับสินค้า/ใบสำคัญ-</a:t>
          </a:r>
        </a:p>
      </xdr:txBody>
    </xdr:sp>
    <xdr:clientData/>
  </xdr:oneCellAnchor>
  <xdr:oneCellAnchor>
    <xdr:from>
      <xdr:col>4</xdr:col>
      <xdr:colOff>781050</xdr:colOff>
      <xdr:row>59</xdr:row>
      <xdr:rowOff>219075</xdr:rowOff>
    </xdr:from>
    <xdr:ext cx="2196243" cy="353174"/>
    <xdr:sp macro="" textlink="">
      <xdr:nvSpPr>
        <xdr:cNvPr id="3" name="สี่เหลี่ยมผืนผ้า 2">
          <a:extLst>
            <a:ext uri="{FF2B5EF4-FFF2-40B4-BE49-F238E27FC236}">
              <a16:creationId xmlns:a16="http://schemas.microsoft.com/office/drawing/2014/main" id="{CFB1FBFA-D2C6-442A-911C-C6867A27EE1A}"/>
            </a:ext>
          </a:extLst>
        </xdr:cNvPr>
        <xdr:cNvSpPr/>
      </xdr:nvSpPr>
      <xdr:spPr>
        <a:xfrm>
          <a:off x="4400550" y="8467725"/>
          <a:ext cx="2196243" cy="353174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th-TH" sz="1800" b="1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TH SarabunIT๙" panose="020B0500040200020003" pitchFamily="34" charset="-34"/>
              <a:cs typeface="TH SarabunIT๙" panose="020B0500040200020003" pitchFamily="34" charset="-34"/>
            </a:rPr>
            <a:t>-ไม่มีรายงานรับสินค้า/ใบสำคัญ-</a:t>
          </a:r>
        </a:p>
      </xdr:txBody>
    </xdr:sp>
    <xdr:clientData/>
  </xdr:oneCellAnchor>
  <xdr:oneCellAnchor>
    <xdr:from>
      <xdr:col>4</xdr:col>
      <xdr:colOff>781050</xdr:colOff>
      <xdr:row>86</xdr:row>
      <xdr:rowOff>219075</xdr:rowOff>
    </xdr:from>
    <xdr:ext cx="2196243" cy="353174"/>
    <xdr:sp macro="" textlink="">
      <xdr:nvSpPr>
        <xdr:cNvPr id="4" name="สี่เหลี่ยมผืนผ้า 3">
          <a:extLst>
            <a:ext uri="{FF2B5EF4-FFF2-40B4-BE49-F238E27FC236}">
              <a16:creationId xmlns:a16="http://schemas.microsoft.com/office/drawing/2014/main" id="{BC7D81D6-482A-469B-A175-9941C6BA19B2}"/>
            </a:ext>
          </a:extLst>
        </xdr:cNvPr>
        <xdr:cNvSpPr/>
      </xdr:nvSpPr>
      <xdr:spPr>
        <a:xfrm>
          <a:off x="4400550" y="15430500"/>
          <a:ext cx="2196243" cy="353174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th-TH" sz="1800" b="1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TH SarabunIT๙" panose="020B0500040200020003" pitchFamily="34" charset="-34"/>
              <a:cs typeface="TH SarabunIT๙" panose="020B0500040200020003" pitchFamily="34" charset="-34"/>
            </a:rPr>
            <a:t>-ไม่มีรายงานรับสินค้า/ใบสำคัญ-</a:t>
          </a:r>
        </a:p>
      </xdr:txBody>
    </xdr:sp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428624</xdr:colOff>
      <xdr:row>6</xdr:row>
      <xdr:rowOff>238124</xdr:rowOff>
    </xdr:from>
    <xdr:ext cx="7429765" cy="869224"/>
    <xdr:sp macro="" textlink="">
      <xdr:nvSpPr>
        <xdr:cNvPr id="2" name="สี่เหลี่ยมผืนผ้า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SpPr/>
      </xdr:nvSpPr>
      <xdr:spPr>
        <a:xfrm rot="20327002">
          <a:off x="1571624" y="2066924"/>
          <a:ext cx="7429765" cy="869224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en-US" sz="5400" b="1" cap="none" spc="0">
              <a:ln w="22225">
                <a:solidFill>
                  <a:schemeClr val="accent2"/>
                </a:solidFill>
                <a:prstDash val="solid"/>
              </a:ln>
              <a:solidFill>
                <a:schemeClr val="accent2">
                  <a:lumMod val="40000"/>
                  <a:lumOff val="60000"/>
                </a:schemeClr>
              </a:solidFill>
              <a:effectLst/>
            </a:rPr>
            <a:t>- </a:t>
          </a:r>
          <a:r>
            <a:rPr lang="th-TH" sz="5400" b="1" cap="none" spc="0">
              <a:ln w="22225">
                <a:solidFill>
                  <a:schemeClr val="accent2"/>
                </a:solidFill>
                <a:prstDash val="solid"/>
              </a:ln>
              <a:solidFill>
                <a:schemeClr val="accent2">
                  <a:lumMod val="40000"/>
                  <a:lumOff val="60000"/>
                </a:schemeClr>
              </a:solidFill>
              <a:effectLst/>
            </a:rPr>
            <a:t>ตัวอย่าง</a:t>
          </a:r>
          <a:r>
            <a:rPr lang="en-US" sz="5400" b="1" cap="none" spc="0">
              <a:ln w="22225">
                <a:solidFill>
                  <a:schemeClr val="accent2"/>
                </a:solidFill>
                <a:prstDash val="solid"/>
              </a:ln>
              <a:solidFill>
                <a:schemeClr val="accent2">
                  <a:lumMod val="40000"/>
                  <a:lumOff val="60000"/>
                </a:schemeClr>
              </a:solidFill>
              <a:effectLst/>
            </a:rPr>
            <a:t> -</a:t>
          </a:r>
          <a:r>
            <a:rPr lang="th-TH" sz="5400" b="1" cap="none" spc="0">
              <a:ln w="22225">
                <a:solidFill>
                  <a:schemeClr val="accent2"/>
                </a:solidFill>
                <a:prstDash val="solid"/>
              </a:ln>
              <a:solidFill>
                <a:schemeClr val="accent2">
                  <a:lumMod val="40000"/>
                  <a:lumOff val="60000"/>
                </a:schemeClr>
              </a:solidFill>
              <a:effectLst/>
            </a:rPr>
            <a:t> </a:t>
          </a:r>
        </a:p>
      </xdr:txBody>
    </xdr:sp>
    <xdr:clientData/>
  </xdr:oneCellAnchor>
  <xdr:oneCellAnchor>
    <xdr:from>
      <xdr:col>5</xdr:col>
      <xdr:colOff>0</xdr:colOff>
      <xdr:row>34</xdr:row>
      <xdr:rowOff>0</xdr:rowOff>
    </xdr:from>
    <xdr:ext cx="2091983" cy="353174"/>
    <xdr:sp macro="" textlink="">
      <xdr:nvSpPr>
        <xdr:cNvPr id="13" name="สี่เหลี่ยมผืนผ้า 12">
          <a:extLst>
            <a:ext uri="{FF2B5EF4-FFF2-40B4-BE49-F238E27FC236}">
              <a16:creationId xmlns:a16="http://schemas.microsoft.com/office/drawing/2014/main" id="{A614F95F-53CE-4641-A496-369229289888}"/>
            </a:ext>
          </a:extLst>
        </xdr:cNvPr>
        <xdr:cNvSpPr/>
      </xdr:nvSpPr>
      <xdr:spPr>
        <a:xfrm>
          <a:off x="3758045" y="78685159"/>
          <a:ext cx="2091983" cy="353174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th-TH" sz="1800" b="1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TH SarabunIT๙" panose="020B0500040200020003" pitchFamily="34" charset="-34"/>
              <a:cs typeface="TH SarabunIT๙" panose="020B0500040200020003" pitchFamily="34" charset="-34"/>
            </a:rPr>
            <a:t>-ไม่มีรายงานใบสำคัญค้างจ่าย-</a:t>
          </a:r>
        </a:p>
      </xdr:txBody>
    </xdr:sp>
    <xdr:clientData/>
  </xdr:oneCellAnchor>
  <xdr:oneCellAnchor>
    <xdr:from>
      <xdr:col>5</xdr:col>
      <xdr:colOff>0</xdr:colOff>
      <xdr:row>62</xdr:row>
      <xdr:rowOff>0</xdr:rowOff>
    </xdr:from>
    <xdr:ext cx="2091983" cy="353174"/>
    <xdr:sp macro="" textlink="">
      <xdr:nvSpPr>
        <xdr:cNvPr id="3" name="สี่เหลี่ยมผืนผ้า 2">
          <a:extLst>
            <a:ext uri="{FF2B5EF4-FFF2-40B4-BE49-F238E27FC236}">
              <a16:creationId xmlns:a16="http://schemas.microsoft.com/office/drawing/2014/main" id="{84D918FA-459A-4767-8F79-BA420FC068F6}"/>
            </a:ext>
          </a:extLst>
        </xdr:cNvPr>
        <xdr:cNvSpPr/>
      </xdr:nvSpPr>
      <xdr:spPr>
        <a:xfrm>
          <a:off x="3758045" y="8849591"/>
          <a:ext cx="2091983" cy="353174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th-TH" sz="1800" b="1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TH SarabunIT๙" panose="020B0500040200020003" pitchFamily="34" charset="-34"/>
              <a:cs typeface="TH SarabunIT๙" panose="020B0500040200020003" pitchFamily="34" charset="-34"/>
            </a:rPr>
            <a:t>-ไม่มีรายงานใบสำคัญค้างจ่าย-</a:t>
          </a:r>
        </a:p>
      </xdr:txBody>
    </xdr:sp>
    <xdr:clientData/>
  </xdr:oneCellAnchor>
  <xdr:oneCellAnchor>
    <xdr:from>
      <xdr:col>5</xdr:col>
      <xdr:colOff>0</xdr:colOff>
      <xdr:row>90</xdr:row>
      <xdr:rowOff>0</xdr:rowOff>
    </xdr:from>
    <xdr:ext cx="2091983" cy="353174"/>
    <xdr:sp macro="" textlink="">
      <xdr:nvSpPr>
        <xdr:cNvPr id="4" name="สี่เหลี่ยมผืนผ้า 3">
          <a:extLst>
            <a:ext uri="{FF2B5EF4-FFF2-40B4-BE49-F238E27FC236}">
              <a16:creationId xmlns:a16="http://schemas.microsoft.com/office/drawing/2014/main" id="{C860F124-8A58-464A-A8DF-525AC8581183}"/>
            </a:ext>
          </a:extLst>
        </xdr:cNvPr>
        <xdr:cNvSpPr/>
      </xdr:nvSpPr>
      <xdr:spPr>
        <a:xfrm>
          <a:off x="3758045" y="16140545"/>
          <a:ext cx="2091983" cy="353174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th-TH" sz="1800" b="1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TH SarabunIT๙" panose="020B0500040200020003" pitchFamily="34" charset="-34"/>
              <a:cs typeface="TH SarabunIT๙" panose="020B0500040200020003" pitchFamily="34" charset="-34"/>
            </a:rPr>
            <a:t>-ไม่มีรายงานใบสำคัญค้างจ่าย-</a:t>
          </a:r>
        </a:p>
      </xdr:txBody>
    </xdr:sp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311886</xdr:colOff>
      <xdr:row>5</xdr:row>
      <xdr:rowOff>258855</xdr:rowOff>
    </xdr:from>
    <xdr:ext cx="5422577" cy="633674"/>
    <xdr:sp macro="" textlink="">
      <xdr:nvSpPr>
        <xdr:cNvPr id="2" name="สี่เหลี่ยมผืนผ้า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/>
      </xdr:nvSpPr>
      <xdr:spPr>
        <a:xfrm rot="20327002">
          <a:off x="512969" y="2005105"/>
          <a:ext cx="5422577" cy="633674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th-TH" sz="3600" b="1" cap="none" spc="0">
              <a:ln w="22225">
                <a:solidFill>
                  <a:schemeClr val="accent2"/>
                </a:solidFill>
                <a:prstDash val="solid"/>
              </a:ln>
              <a:solidFill>
                <a:schemeClr val="accent2">
                  <a:lumMod val="40000"/>
                  <a:lumOff val="60000"/>
                </a:schemeClr>
              </a:solidFill>
              <a:effectLst/>
            </a:rPr>
            <a:t>- ตัวอย่าง -</a:t>
          </a:r>
          <a:br>
            <a:rPr lang="th-TH" sz="3600" b="1" cap="none" spc="0">
              <a:ln w="22225">
                <a:solidFill>
                  <a:schemeClr val="accent2"/>
                </a:solidFill>
                <a:prstDash val="solid"/>
              </a:ln>
              <a:solidFill>
                <a:schemeClr val="accent2">
                  <a:lumMod val="40000"/>
                  <a:lumOff val="60000"/>
                </a:schemeClr>
              </a:solidFill>
              <a:effectLst/>
            </a:rPr>
          </a:br>
          <a:endParaRPr lang="th-TH" sz="3600" b="1" cap="none" spc="0">
            <a:ln w="22225">
              <a:solidFill>
                <a:schemeClr val="accent2"/>
              </a:solidFill>
              <a:prstDash val="solid"/>
            </a:ln>
            <a:solidFill>
              <a:schemeClr val="accent2">
                <a:lumMod val="40000"/>
                <a:lumOff val="60000"/>
              </a:schemeClr>
            </a:solidFill>
            <a:effectLst/>
          </a:endParaRPr>
        </a:p>
      </xdr:txBody>
    </xdr:sp>
    <xdr:clientData/>
  </xdr:oneCellAnchor>
</xdr:wsDr>
</file>

<file path=xl/drawings/drawing1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533399</xdr:colOff>
      <xdr:row>5</xdr:row>
      <xdr:rowOff>238125</xdr:rowOff>
    </xdr:from>
    <xdr:ext cx="7429765" cy="869224"/>
    <xdr:sp macro="" textlink="">
      <xdr:nvSpPr>
        <xdr:cNvPr id="2" name="สี่เหลี่ยมผืนผ้า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SpPr/>
      </xdr:nvSpPr>
      <xdr:spPr>
        <a:xfrm rot="20327002">
          <a:off x="933449" y="1704975"/>
          <a:ext cx="7429765" cy="869224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en-US" sz="5400" b="1" cap="none" spc="0">
              <a:ln w="22225">
                <a:solidFill>
                  <a:schemeClr val="accent2"/>
                </a:solidFill>
                <a:prstDash val="solid"/>
              </a:ln>
              <a:solidFill>
                <a:schemeClr val="accent2">
                  <a:lumMod val="40000"/>
                  <a:lumOff val="60000"/>
                </a:schemeClr>
              </a:solidFill>
              <a:effectLst/>
            </a:rPr>
            <a:t>- </a:t>
          </a:r>
          <a:r>
            <a:rPr lang="th-TH" sz="5400" b="1" cap="none" spc="0">
              <a:ln w="22225">
                <a:solidFill>
                  <a:schemeClr val="accent2"/>
                </a:solidFill>
                <a:prstDash val="solid"/>
              </a:ln>
              <a:solidFill>
                <a:schemeClr val="accent2">
                  <a:lumMod val="40000"/>
                  <a:lumOff val="60000"/>
                </a:schemeClr>
              </a:solidFill>
              <a:effectLst/>
            </a:rPr>
            <a:t>ตัวอย่าง</a:t>
          </a:r>
          <a:r>
            <a:rPr lang="en-US" sz="5400" b="1" cap="none" spc="0">
              <a:ln w="22225">
                <a:solidFill>
                  <a:schemeClr val="accent2"/>
                </a:solidFill>
                <a:prstDash val="solid"/>
              </a:ln>
              <a:solidFill>
                <a:schemeClr val="accent2">
                  <a:lumMod val="40000"/>
                  <a:lumOff val="60000"/>
                </a:schemeClr>
              </a:solidFill>
              <a:effectLst/>
            </a:rPr>
            <a:t> -</a:t>
          </a:r>
          <a:r>
            <a:rPr lang="th-TH" sz="5400" b="1" cap="none" spc="0">
              <a:ln w="22225">
                <a:solidFill>
                  <a:schemeClr val="accent2"/>
                </a:solidFill>
                <a:prstDash val="solid"/>
              </a:ln>
              <a:solidFill>
                <a:schemeClr val="accent2">
                  <a:lumMod val="40000"/>
                  <a:lumOff val="60000"/>
                </a:schemeClr>
              </a:solidFill>
              <a:effectLst/>
            </a:rPr>
            <a:t> </a:t>
          </a:r>
        </a:p>
      </xdr:txBody>
    </xdr:sp>
    <xdr:clientData/>
  </xdr:oneCellAnchor>
  <xdr:oneCellAnchor>
    <xdr:from>
      <xdr:col>4</xdr:col>
      <xdr:colOff>341209</xdr:colOff>
      <xdr:row>30</xdr:row>
      <xdr:rowOff>207411</xdr:rowOff>
    </xdr:from>
    <xdr:ext cx="1394036" cy="353174"/>
    <xdr:sp macro="" textlink="">
      <xdr:nvSpPr>
        <xdr:cNvPr id="14" name="สี่เหลี่ยมผืนผ้า 13">
          <a:extLst>
            <a:ext uri="{FF2B5EF4-FFF2-40B4-BE49-F238E27FC236}">
              <a16:creationId xmlns:a16="http://schemas.microsoft.com/office/drawing/2014/main" id="{0904F8A6-F460-40AB-99BE-5CAEDD385B5E}"/>
            </a:ext>
          </a:extLst>
        </xdr:cNvPr>
        <xdr:cNvSpPr/>
      </xdr:nvSpPr>
      <xdr:spPr>
        <a:xfrm>
          <a:off x="3874984" y="71663961"/>
          <a:ext cx="1394036" cy="353174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th-TH" sz="1800" b="1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TH SarabunIT๙" panose="020B0500040200020003" pitchFamily="34" charset="-34"/>
              <a:cs typeface="TH SarabunIT๙" panose="020B0500040200020003" pitchFamily="34" charset="-34"/>
            </a:rPr>
            <a:t>-ไม่มีเงินรับฝากอื่น-</a:t>
          </a:r>
        </a:p>
      </xdr:txBody>
    </xdr:sp>
    <xdr:clientData/>
  </xdr:oneCellAnchor>
  <xdr:oneCellAnchor>
    <xdr:from>
      <xdr:col>4</xdr:col>
      <xdr:colOff>341209</xdr:colOff>
      <xdr:row>55</xdr:row>
      <xdr:rowOff>207411</xdr:rowOff>
    </xdr:from>
    <xdr:ext cx="1394036" cy="353174"/>
    <xdr:sp macro="" textlink="">
      <xdr:nvSpPr>
        <xdr:cNvPr id="3" name="สี่เหลี่ยมผืนผ้า 2">
          <a:extLst>
            <a:ext uri="{FF2B5EF4-FFF2-40B4-BE49-F238E27FC236}">
              <a16:creationId xmlns:a16="http://schemas.microsoft.com/office/drawing/2014/main" id="{8FF92FD1-A866-4CEA-96F6-ABBC38DEEA77}"/>
            </a:ext>
          </a:extLst>
        </xdr:cNvPr>
        <xdr:cNvSpPr/>
      </xdr:nvSpPr>
      <xdr:spPr>
        <a:xfrm>
          <a:off x="3874984" y="7865511"/>
          <a:ext cx="1394036" cy="353174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th-TH" sz="1800" b="1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TH SarabunIT๙" panose="020B0500040200020003" pitchFamily="34" charset="-34"/>
              <a:cs typeface="TH SarabunIT๙" panose="020B0500040200020003" pitchFamily="34" charset="-34"/>
            </a:rPr>
            <a:t>-ไม่มีเงินรับฝากอื่น-</a:t>
          </a:r>
        </a:p>
      </xdr:txBody>
    </xdr:sp>
    <xdr:clientData/>
  </xdr:oneCellAnchor>
  <xdr:oneCellAnchor>
    <xdr:from>
      <xdr:col>4</xdr:col>
      <xdr:colOff>341209</xdr:colOff>
      <xdr:row>80</xdr:row>
      <xdr:rowOff>207411</xdr:rowOff>
    </xdr:from>
    <xdr:ext cx="1394036" cy="353174"/>
    <xdr:sp macro="" textlink="">
      <xdr:nvSpPr>
        <xdr:cNvPr id="4" name="สี่เหลี่ยมผืนผ้า 3">
          <a:extLst>
            <a:ext uri="{FF2B5EF4-FFF2-40B4-BE49-F238E27FC236}">
              <a16:creationId xmlns:a16="http://schemas.microsoft.com/office/drawing/2014/main" id="{9861C072-8B45-48F3-BB57-86744225D9BA}"/>
            </a:ext>
          </a:extLst>
        </xdr:cNvPr>
        <xdr:cNvSpPr/>
      </xdr:nvSpPr>
      <xdr:spPr>
        <a:xfrm>
          <a:off x="3874984" y="14275836"/>
          <a:ext cx="1394036" cy="353174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th-TH" sz="1800" b="1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TH SarabunIT๙" panose="020B0500040200020003" pitchFamily="34" charset="-34"/>
              <a:cs typeface="TH SarabunIT๙" panose="020B0500040200020003" pitchFamily="34" charset="-34"/>
            </a:rPr>
            <a:t>-ไม่มีเงินรับฝากอื่น-</a:t>
          </a:r>
        </a:p>
      </xdr:txBody>
    </xdr:sp>
    <xdr:clientData/>
  </xdr:oneCellAnchor>
</xdr:wsDr>
</file>

<file path=xl/drawings/drawing16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271850</xdr:colOff>
      <xdr:row>5</xdr:row>
      <xdr:rowOff>216936</xdr:rowOff>
    </xdr:from>
    <xdr:ext cx="1647054" cy="353174"/>
    <xdr:sp macro="" textlink="">
      <xdr:nvSpPr>
        <xdr:cNvPr id="13" name="สี่เหลี่ยมผืนผ้า 12">
          <a:extLst>
            <a:ext uri="{FF2B5EF4-FFF2-40B4-BE49-F238E27FC236}">
              <a16:creationId xmlns:a16="http://schemas.microsoft.com/office/drawing/2014/main" id="{711216F8-9123-41E2-8A49-307064D8F59F}"/>
            </a:ext>
          </a:extLst>
        </xdr:cNvPr>
        <xdr:cNvSpPr/>
      </xdr:nvSpPr>
      <xdr:spPr>
        <a:xfrm>
          <a:off x="2853125" y="68987436"/>
          <a:ext cx="1647054" cy="353174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th-TH" sz="1800" b="1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TH SarabunIT๙" panose="020B0500040200020003" pitchFamily="34" charset="-34"/>
              <a:cs typeface="TH SarabunIT๙" panose="020B0500040200020003" pitchFamily="34" charset="-34"/>
            </a:rPr>
            <a:t>-ไม่มีเงินประกันผลงาน-</a:t>
          </a:r>
        </a:p>
      </xdr:txBody>
    </xdr:sp>
    <xdr:clientData/>
  </xdr:oneCellAnchor>
  <xdr:oneCellAnchor>
    <xdr:from>
      <xdr:col>3</xdr:col>
      <xdr:colOff>271850</xdr:colOff>
      <xdr:row>32</xdr:row>
      <xdr:rowOff>216936</xdr:rowOff>
    </xdr:from>
    <xdr:ext cx="1647054" cy="353174"/>
    <xdr:sp macro="" textlink="">
      <xdr:nvSpPr>
        <xdr:cNvPr id="2" name="สี่เหลี่ยมผืนผ้า 1">
          <a:extLst>
            <a:ext uri="{FF2B5EF4-FFF2-40B4-BE49-F238E27FC236}">
              <a16:creationId xmlns:a16="http://schemas.microsoft.com/office/drawing/2014/main" id="{43001D37-D43C-463C-9109-5D9C39ECEED4}"/>
            </a:ext>
          </a:extLst>
        </xdr:cNvPr>
        <xdr:cNvSpPr/>
      </xdr:nvSpPr>
      <xdr:spPr>
        <a:xfrm>
          <a:off x="2853125" y="1502811"/>
          <a:ext cx="1647054" cy="353174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th-TH" sz="1800" b="1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TH SarabunIT๙" panose="020B0500040200020003" pitchFamily="34" charset="-34"/>
              <a:cs typeface="TH SarabunIT๙" panose="020B0500040200020003" pitchFamily="34" charset="-34"/>
            </a:rPr>
            <a:t>-ไม่มีเงินประกันผลงาน-</a:t>
          </a:r>
        </a:p>
      </xdr:txBody>
    </xdr:sp>
    <xdr:clientData/>
  </xdr:oneCellAnchor>
  <xdr:oneCellAnchor>
    <xdr:from>
      <xdr:col>3</xdr:col>
      <xdr:colOff>271850</xdr:colOff>
      <xdr:row>59</xdr:row>
      <xdr:rowOff>216936</xdr:rowOff>
    </xdr:from>
    <xdr:ext cx="1647054" cy="353174"/>
    <xdr:sp macro="" textlink="">
      <xdr:nvSpPr>
        <xdr:cNvPr id="3" name="สี่เหลี่ยมผืนผ้า 2">
          <a:extLst>
            <a:ext uri="{FF2B5EF4-FFF2-40B4-BE49-F238E27FC236}">
              <a16:creationId xmlns:a16="http://schemas.microsoft.com/office/drawing/2014/main" id="{AD8654CF-F774-48D6-8873-63521E4EB700}"/>
            </a:ext>
          </a:extLst>
        </xdr:cNvPr>
        <xdr:cNvSpPr/>
      </xdr:nvSpPr>
      <xdr:spPr>
        <a:xfrm>
          <a:off x="2853125" y="8465586"/>
          <a:ext cx="1647054" cy="353174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th-TH" sz="1800" b="1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TH SarabunIT๙" panose="020B0500040200020003" pitchFamily="34" charset="-34"/>
              <a:cs typeface="TH SarabunIT๙" panose="020B0500040200020003" pitchFamily="34" charset="-34"/>
            </a:rPr>
            <a:t>-ไม่มีเงินประกันผลงาน-</a:t>
          </a:r>
        </a:p>
      </xdr:txBody>
    </xdr:sp>
    <xdr:clientData/>
  </xdr:oneCellAnchor>
</xdr:wsDr>
</file>

<file path=xl/drawings/drawing17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396326</xdr:colOff>
      <xdr:row>6</xdr:row>
      <xdr:rowOff>248287</xdr:rowOff>
    </xdr:from>
    <xdr:ext cx="7226664" cy="810608"/>
    <xdr:sp macro="" textlink="">
      <xdr:nvSpPr>
        <xdr:cNvPr id="2" name="สี่เหลี่ยมผืนผ้า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SpPr/>
      </xdr:nvSpPr>
      <xdr:spPr>
        <a:xfrm rot="20327002">
          <a:off x="1825076" y="2077087"/>
          <a:ext cx="7226664" cy="810608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en-US" sz="5400" b="1" cap="none" spc="0">
              <a:ln w="22225">
                <a:solidFill>
                  <a:schemeClr val="accent2"/>
                </a:solidFill>
                <a:prstDash val="solid"/>
              </a:ln>
              <a:solidFill>
                <a:schemeClr val="accent2">
                  <a:lumMod val="40000"/>
                  <a:lumOff val="60000"/>
                </a:schemeClr>
              </a:solidFill>
              <a:effectLst/>
            </a:rPr>
            <a:t>- </a:t>
          </a:r>
          <a:r>
            <a:rPr lang="th-TH" sz="5400" b="1" cap="none" spc="0">
              <a:ln w="22225">
                <a:solidFill>
                  <a:schemeClr val="accent2"/>
                </a:solidFill>
                <a:prstDash val="solid"/>
              </a:ln>
              <a:solidFill>
                <a:schemeClr val="accent2">
                  <a:lumMod val="40000"/>
                  <a:lumOff val="60000"/>
                </a:schemeClr>
              </a:solidFill>
              <a:effectLst/>
            </a:rPr>
            <a:t>ตัวอย่าง</a:t>
          </a:r>
          <a:r>
            <a:rPr lang="en-US" sz="5400" b="1" cap="none" spc="0">
              <a:ln w="22225">
                <a:solidFill>
                  <a:schemeClr val="accent2"/>
                </a:solidFill>
                <a:prstDash val="solid"/>
              </a:ln>
              <a:solidFill>
                <a:schemeClr val="accent2">
                  <a:lumMod val="40000"/>
                  <a:lumOff val="60000"/>
                </a:schemeClr>
              </a:solidFill>
              <a:effectLst/>
            </a:rPr>
            <a:t> -</a:t>
          </a:r>
          <a:r>
            <a:rPr lang="th-TH" sz="5400" b="1" cap="none" spc="0">
              <a:ln w="22225">
                <a:solidFill>
                  <a:schemeClr val="accent2"/>
                </a:solidFill>
                <a:prstDash val="solid"/>
              </a:ln>
              <a:solidFill>
                <a:schemeClr val="accent2">
                  <a:lumMod val="40000"/>
                  <a:lumOff val="60000"/>
                </a:schemeClr>
              </a:solidFill>
              <a:effectLst/>
            </a:rPr>
            <a:t> 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285750</xdr:colOff>
      <xdr:row>4</xdr:row>
      <xdr:rowOff>190990</xdr:rowOff>
    </xdr:from>
    <xdr:ext cx="7429765" cy="869224"/>
    <xdr:sp macro="" textlink="">
      <xdr:nvSpPr>
        <xdr:cNvPr id="2" name="สี่เหลี่ยมผืนผ้า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 rot="20327002">
          <a:off x="1438275" y="1314940"/>
          <a:ext cx="7429765" cy="869224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en-US" sz="5400" b="1" cap="none" spc="0">
              <a:ln w="22225">
                <a:solidFill>
                  <a:schemeClr val="accent2"/>
                </a:solidFill>
                <a:prstDash val="solid"/>
              </a:ln>
              <a:solidFill>
                <a:schemeClr val="accent2">
                  <a:lumMod val="40000"/>
                  <a:lumOff val="60000"/>
                </a:schemeClr>
              </a:solidFill>
              <a:effectLst/>
            </a:rPr>
            <a:t>- </a:t>
          </a:r>
          <a:r>
            <a:rPr lang="th-TH" sz="5400" b="1" cap="none" spc="0">
              <a:ln w="22225">
                <a:solidFill>
                  <a:schemeClr val="accent2"/>
                </a:solidFill>
                <a:prstDash val="solid"/>
              </a:ln>
              <a:solidFill>
                <a:schemeClr val="accent2">
                  <a:lumMod val="40000"/>
                  <a:lumOff val="60000"/>
                </a:schemeClr>
              </a:solidFill>
              <a:effectLst/>
            </a:rPr>
            <a:t>ตัวอย่าง</a:t>
          </a:r>
          <a:r>
            <a:rPr lang="en-US" sz="5400" b="1" cap="none" spc="0">
              <a:ln w="22225">
                <a:solidFill>
                  <a:schemeClr val="accent2"/>
                </a:solidFill>
                <a:prstDash val="solid"/>
              </a:ln>
              <a:solidFill>
                <a:schemeClr val="accent2">
                  <a:lumMod val="40000"/>
                  <a:lumOff val="60000"/>
                </a:schemeClr>
              </a:solidFill>
              <a:effectLst/>
            </a:rPr>
            <a:t> -</a:t>
          </a:r>
          <a:r>
            <a:rPr lang="th-TH" sz="5400" b="1" cap="none" spc="0">
              <a:ln w="22225">
                <a:solidFill>
                  <a:schemeClr val="accent2"/>
                </a:solidFill>
                <a:prstDash val="solid"/>
              </a:ln>
              <a:solidFill>
                <a:schemeClr val="accent2">
                  <a:lumMod val="40000"/>
                  <a:lumOff val="60000"/>
                </a:schemeClr>
              </a:solidFill>
              <a:effectLst/>
            </a:rPr>
            <a:t> 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23</xdr:row>
      <xdr:rowOff>142875</xdr:rowOff>
    </xdr:from>
    <xdr:to>
      <xdr:col>1</xdr:col>
      <xdr:colOff>1743075</xdr:colOff>
      <xdr:row>26</xdr:row>
      <xdr:rowOff>247650</xdr:rowOff>
    </xdr:to>
    <xdr:sp macro="" textlink="">
      <xdr:nvSpPr>
        <xdr:cNvPr id="68" name="TextBox 49">
          <a:extLst>
            <a:ext uri="{FF2B5EF4-FFF2-40B4-BE49-F238E27FC236}">
              <a16:creationId xmlns:a16="http://schemas.microsoft.com/office/drawing/2014/main" id="{8E890781-47B0-4BAE-AC92-97173728F76C}"/>
            </a:ext>
          </a:extLst>
        </xdr:cNvPr>
        <xdr:cNvSpPr txBox="1"/>
      </xdr:nvSpPr>
      <xdr:spPr>
        <a:xfrm>
          <a:off x="0" y="288874200"/>
          <a:ext cx="2343150" cy="8763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600">
              <a:latin typeface="TH SarabunIT๙" pitchFamily="34" charset="-34"/>
              <a:cs typeface="TH SarabunIT๙" pitchFamily="34" charset="-34"/>
            </a:rPr>
            <a:t>ลงชื่อ................................ผู้จัดทำ</a:t>
          </a:r>
        </a:p>
        <a:p>
          <a:pPr algn="ctr"/>
          <a:r>
            <a:rPr lang="th-TH" sz="1600">
              <a:latin typeface="TH SarabunIT๙" pitchFamily="34" charset="-34"/>
              <a:cs typeface="TH SarabunIT๙" pitchFamily="34" charset="-34"/>
            </a:rPr>
            <a:t>(นางศิริพร</a:t>
          </a:r>
          <a:r>
            <a:rPr lang="th-TH" sz="1600" baseline="0">
              <a:latin typeface="TH SarabunIT๙" pitchFamily="34" charset="-34"/>
              <a:cs typeface="TH SarabunIT๙" pitchFamily="34" charset="-34"/>
            </a:rPr>
            <a:t>  อังคภากรณ์กุล)</a:t>
          </a:r>
        </a:p>
        <a:p>
          <a:pPr algn="ctr"/>
          <a:r>
            <a:rPr lang="th-TH" sz="1600" baseline="0">
              <a:latin typeface="TH SarabunIT๙" pitchFamily="34" charset="-34"/>
              <a:cs typeface="TH SarabunIT๙" pitchFamily="34" charset="-34"/>
            </a:rPr>
            <a:t>เจ้าพนักงานการเงินและบัญชีชำนาญงาน</a:t>
          </a:r>
          <a:endParaRPr lang="en-US" sz="1600">
            <a:latin typeface="TH SarabunIT๙" pitchFamily="34" charset="-34"/>
            <a:cs typeface="TH SarabunIT๙" pitchFamily="34" charset="-34"/>
          </a:endParaRPr>
        </a:p>
      </xdr:txBody>
    </xdr:sp>
    <xdr:clientData/>
  </xdr:twoCellAnchor>
  <xdr:twoCellAnchor>
    <xdr:from>
      <xdr:col>1</xdr:col>
      <xdr:colOff>2181225</xdr:colOff>
      <xdr:row>23</xdr:row>
      <xdr:rowOff>144781</xdr:rowOff>
    </xdr:from>
    <xdr:to>
      <xdr:col>3</xdr:col>
      <xdr:colOff>1143000</xdr:colOff>
      <xdr:row>28</xdr:row>
      <xdr:rowOff>209550</xdr:rowOff>
    </xdr:to>
    <xdr:sp macro="" textlink="">
      <xdr:nvSpPr>
        <xdr:cNvPr id="69" name="TextBox 51">
          <a:extLst>
            <a:ext uri="{FF2B5EF4-FFF2-40B4-BE49-F238E27FC236}">
              <a16:creationId xmlns:a16="http://schemas.microsoft.com/office/drawing/2014/main" id="{EB253480-FDB8-47BE-8B4C-DCF2C902579D}"/>
            </a:ext>
          </a:extLst>
        </xdr:cNvPr>
        <xdr:cNvSpPr txBox="1"/>
      </xdr:nvSpPr>
      <xdr:spPr>
        <a:xfrm>
          <a:off x="2781300" y="339139531"/>
          <a:ext cx="3362325" cy="13506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600">
              <a:solidFill>
                <a:schemeClr val="dk1"/>
              </a:solidFill>
              <a:effectLst/>
              <a:latin typeface="TH SarabunIT๙" pitchFamily="34" charset="-34"/>
              <a:ea typeface="+mn-ea"/>
              <a:cs typeface="TH SarabunIT๙" pitchFamily="34" charset="-34"/>
            </a:rPr>
            <a:t>ลงชื่อ..................................................ผู้รับรอง</a:t>
          </a:r>
        </a:p>
        <a:p>
          <a:pPr algn="ctr"/>
          <a:r>
            <a:rPr lang="th-TH" sz="1600">
              <a:solidFill>
                <a:schemeClr val="dk1"/>
              </a:solidFill>
              <a:effectLst/>
              <a:latin typeface="TH SarabunIT๙" pitchFamily="34" charset="-34"/>
              <a:ea typeface="+mn-ea"/>
              <a:cs typeface="TH SarabunIT๙" pitchFamily="34" charset="-34"/>
            </a:rPr>
            <a:t>(นายประเสริฐ</a:t>
          </a:r>
          <a:r>
            <a:rPr lang="th-TH" sz="1600" baseline="0">
              <a:solidFill>
                <a:schemeClr val="dk1"/>
              </a:solidFill>
              <a:effectLst/>
              <a:latin typeface="TH SarabunIT๙" pitchFamily="34" charset="-34"/>
              <a:ea typeface="+mn-ea"/>
              <a:cs typeface="TH SarabunIT๙" pitchFamily="34" charset="-34"/>
            </a:rPr>
            <a:t>  นิมมานสมัย)</a:t>
          </a:r>
          <a:endParaRPr lang="en-US" sz="1600">
            <a:effectLst/>
            <a:latin typeface="TH SarabunIT๙" pitchFamily="34" charset="-34"/>
            <a:cs typeface="TH SarabunIT๙" pitchFamily="34" charset="-34"/>
          </a:endParaRPr>
        </a:p>
        <a:p>
          <a:pPr algn="ctr"/>
          <a:r>
            <a:rPr lang="th-TH" sz="1600" baseline="0">
              <a:solidFill>
                <a:schemeClr val="dk1"/>
              </a:solidFill>
              <a:effectLst/>
              <a:latin typeface="TH SarabunIT๙" pitchFamily="34" charset="-34"/>
              <a:ea typeface="+mn-ea"/>
              <a:cs typeface="TH SarabunIT๙" pitchFamily="34" charset="-34"/>
            </a:rPr>
            <a:t>นักวิทยาศาสตร์ชำนาญการพิเศษ รักษาราชการแทน                หัวหน้าสำนักงานป้องกันและบรรเทาสาธารณภัย</a:t>
          </a:r>
        </a:p>
        <a:p>
          <a:pPr algn="ctr"/>
          <a:r>
            <a:rPr lang="th-TH" sz="1600" baseline="0">
              <a:solidFill>
                <a:schemeClr val="dk1"/>
              </a:solidFill>
              <a:effectLst/>
              <a:latin typeface="TH SarabunIT๙" pitchFamily="34" charset="-34"/>
              <a:ea typeface="+mn-ea"/>
              <a:cs typeface="TH SarabunIT๙" pitchFamily="34" charset="-34"/>
            </a:rPr>
            <a:t>จังหวัดหนองบัวลำภู</a:t>
          </a:r>
          <a:endParaRPr lang="en-US" sz="1600">
            <a:effectLst/>
            <a:latin typeface="TH SarabunIT๙" pitchFamily="34" charset="-34"/>
            <a:cs typeface="TH SarabunIT๙" pitchFamily="34" charset="-34"/>
          </a:endParaRPr>
        </a:p>
        <a:p>
          <a:pPr algn="ctr"/>
          <a:endParaRPr lang="en-US" sz="1100"/>
        </a:p>
      </xdr:txBody>
    </xdr:sp>
    <xdr:clientData/>
  </xdr:twoCellAnchor>
  <xdr:twoCellAnchor>
    <xdr:from>
      <xdr:col>0</xdr:col>
      <xdr:colOff>66675</xdr:colOff>
      <xdr:row>64</xdr:row>
      <xdr:rowOff>41910</xdr:rowOff>
    </xdr:from>
    <xdr:to>
      <xdr:col>1</xdr:col>
      <xdr:colOff>1847850</xdr:colOff>
      <xdr:row>68</xdr:row>
      <xdr:rowOff>228600</xdr:rowOff>
    </xdr:to>
    <xdr:sp macro="" textlink="">
      <xdr:nvSpPr>
        <xdr:cNvPr id="70" name="TextBox 52">
          <a:extLst>
            <a:ext uri="{FF2B5EF4-FFF2-40B4-BE49-F238E27FC236}">
              <a16:creationId xmlns:a16="http://schemas.microsoft.com/office/drawing/2014/main" id="{A314CE65-FF25-4ADE-8483-CDCAB510C461}"/>
            </a:ext>
          </a:extLst>
        </xdr:cNvPr>
        <xdr:cNvSpPr txBox="1"/>
      </xdr:nvSpPr>
      <xdr:spPr>
        <a:xfrm>
          <a:off x="66675" y="299250735"/>
          <a:ext cx="2381250" cy="121539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600">
              <a:latin typeface="TH SarabunIT๙" pitchFamily="34" charset="-34"/>
              <a:cs typeface="TH SarabunIT๙" pitchFamily="34" charset="-34"/>
            </a:rPr>
            <a:t>ลงชื่อ..........................................ผู้จัดทำ</a:t>
          </a:r>
        </a:p>
        <a:p>
          <a:pPr algn="ctr"/>
          <a:r>
            <a:rPr lang="th-TH" sz="1600">
              <a:latin typeface="TH SarabunIT๙" pitchFamily="34" charset="-34"/>
              <a:cs typeface="TH SarabunIT๙" pitchFamily="34" charset="-34"/>
            </a:rPr>
            <a:t>(นางศิริพร</a:t>
          </a:r>
          <a:r>
            <a:rPr lang="th-TH" sz="1600" baseline="0">
              <a:latin typeface="TH SarabunIT๙" pitchFamily="34" charset="-34"/>
              <a:cs typeface="TH SarabunIT๙" pitchFamily="34" charset="-34"/>
            </a:rPr>
            <a:t>  อังคภากรณ์กุล)</a:t>
          </a:r>
        </a:p>
        <a:p>
          <a:pPr algn="ctr"/>
          <a:r>
            <a:rPr lang="th-TH" sz="1600" baseline="0">
              <a:latin typeface="TH SarabunIT๙" pitchFamily="34" charset="-34"/>
              <a:cs typeface="TH SarabunIT๙" pitchFamily="34" charset="-34"/>
            </a:rPr>
            <a:t>เจ้าพนักงานการเงินและบัญชีชำนาญงาน</a:t>
          </a:r>
          <a:endParaRPr lang="en-US" sz="1600">
            <a:latin typeface="TH SarabunIT๙" pitchFamily="34" charset="-34"/>
            <a:cs typeface="TH SarabunIT๙" pitchFamily="34" charset="-34"/>
          </a:endParaRPr>
        </a:p>
      </xdr:txBody>
    </xdr:sp>
    <xdr:clientData/>
  </xdr:twoCellAnchor>
  <xdr:twoCellAnchor>
    <xdr:from>
      <xdr:col>1</xdr:col>
      <xdr:colOff>2190750</xdr:colOff>
      <xdr:row>64</xdr:row>
      <xdr:rowOff>28575</xdr:rowOff>
    </xdr:from>
    <xdr:to>
      <xdr:col>3</xdr:col>
      <xdr:colOff>1038225</xdr:colOff>
      <xdr:row>69</xdr:row>
      <xdr:rowOff>171450</xdr:rowOff>
    </xdr:to>
    <xdr:sp macro="" textlink="">
      <xdr:nvSpPr>
        <xdr:cNvPr id="71" name="TextBox 51">
          <a:extLst>
            <a:ext uri="{FF2B5EF4-FFF2-40B4-BE49-F238E27FC236}">
              <a16:creationId xmlns:a16="http://schemas.microsoft.com/office/drawing/2014/main" id="{64C88B89-0656-45E9-81A5-95A14DB82AAF}"/>
            </a:ext>
          </a:extLst>
        </xdr:cNvPr>
        <xdr:cNvSpPr txBox="1"/>
      </xdr:nvSpPr>
      <xdr:spPr>
        <a:xfrm>
          <a:off x="2790825" y="349262700"/>
          <a:ext cx="3248025" cy="1428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600">
              <a:solidFill>
                <a:schemeClr val="dk1"/>
              </a:solidFill>
              <a:effectLst/>
              <a:latin typeface="TH SarabunIT๙" pitchFamily="34" charset="-34"/>
              <a:ea typeface="+mn-ea"/>
              <a:cs typeface="TH SarabunIT๙" pitchFamily="34" charset="-34"/>
            </a:rPr>
            <a:t>ลงชื่อ..................................................ผู้รับรอง</a:t>
          </a:r>
        </a:p>
        <a:p>
          <a:pPr algn="ctr"/>
          <a:r>
            <a:rPr lang="th-TH" sz="1600">
              <a:solidFill>
                <a:schemeClr val="dk1"/>
              </a:solidFill>
              <a:effectLst/>
              <a:latin typeface="TH SarabunIT๙" pitchFamily="34" charset="-34"/>
              <a:ea typeface="+mn-ea"/>
              <a:cs typeface="TH SarabunIT๙" pitchFamily="34" charset="-34"/>
            </a:rPr>
            <a:t>(นายประเสริฐ  นิมมานสมัย)</a:t>
          </a:r>
          <a:endParaRPr lang="en-US" sz="1600">
            <a:effectLst/>
            <a:latin typeface="TH SarabunIT๙" pitchFamily="34" charset="-34"/>
            <a:cs typeface="TH SarabunIT๙" pitchFamily="34" charset="-34"/>
          </a:endParaRPr>
        </a:p>
        <a:p>
          <a:pPr algn="ctr"/>
          <a:r>
            <a:rPr lang="th-TH" sz="1600" baseline="0">
              <a:solidFill>
                <a:schemeClr val="dk1"/>
              </a:solidFill>
              <a:effectLst/>
              <a:latin typeface="TH SarabunIT๙" pitchFamily="34" charset="-34"/>
              <a:ea typeface="+mn-ea"/>
              <a:cs typeface="TH SarabunIT๙" pitchFamily="34" charset="-34"/>
            </a:rPr>
            <a:t>นักวิทยาศาสตร์ชำนาญการพิเศษ รักษาราชการแทน                หัวหน้าสำนักงานป้องกันและบรรเทาสาธารณภัย</a:t>
          </a:r>
        </a:p>
        <a:p>
          <a:pPr algn="ctr"/>
          <a:r>
            <a:rPr lang="th-TH" sz="1600" baseline="0">
              <a:solidFill>
                <a:schemeClr val="dk1"/>
              </a:solidFill>
              <a:effectLst/>
              <a:latin typeface="TH SarabunIT๙" pitchFamily="34" charset="-34"/>
              <a:ea typeface="+mn-ea"/>
              <a:cs typeface="TH SarabunIT๙" pitchFamily="34" charset="-34"/>
            </a:rPr>
            <a:t>จังหวัดหนองบัวลำภู</a:t>
          </a:r>
          <a:endParaRPr lang="en-US" sz="1600">
            <a:effectLst/>
            <a:latin typeface="TH SarabunIT๙" pitchFamily="34" charset="-34"/>
            <a:cs typeface="TH SarabunIT๙" pitchFamily="34" charset="-34"/>
          </a:endParaRPr>
        </a:p>
        <a:p>
          <a:pPr algn="ctr"/>
          <a:endParaRPr lang="en-US" sz="1100"/>
        </a:p>
      </xdr:txBody>
    </xdr:sp>
    <xdr:clientData/>
  </xdr:twoCellAnchor>
  <xdr:twoCellAnchor>
    <xdr:from>
      <xdr:col>0</xdr:col>
      <xdr:colOff>66675</xdr:colOff>
      <xdr:row>146</xdr:row>
      <xdr:rowOff>41910</xdr:rowOff>
    </xdr:from>
    <xdr:to>
      <xdr:col>1</xdr:col>
      <xdr:colOff>1847850</xdr:colOff>
      <xdr:row>150</xdr:row>
      <xdr:rowOff>228600</xdr:rowOff>
    </xdr:to>
    <xdr:sp macro="" textlink="">
      <xdr:nvSpPr>
        <xdr:cNvPr id="72" name="TextBox 52">
          <a:extLst>
            <a:ext uri="{FF2B5EF4-FFF2-40B4-BE49-F238E27FC236}">
              <a16:creationId xmlns:a16="http://schemas.microsoft.com/office/drawing/2014/main" id="{E8BA146C-B536-4AC3-B6BB-5E3D82271935}"/>
            </a:ext>
          </a:extLst>
        </xdr:cNvPr>
        <xdr:cNvSpPr txBox="1"/>
      </xdr:nvSpPr>
      <xdr:spPr>
        <a:xfrm>
          <a:off x="66675" y="318834135"/>
          <a:ext cx="2381250" cy="121539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600">
              <a:latin typeface="TH SarabunIT๙" pitchFamily="34" charset="-34"/>
              <a:cs typeface="TH SarabunIT๙" pitchFamily="34" charset="-34"/>
            </a:rPr>
            <a:t>ลงชื่อ..........................................ผู้จัดทำ</a:t>
          </a:r>
        </a:p>
        <a:p>
          <a:pPr algn="ctr"/>
          <a:r>
            <a:rPr lang="th-TH" sz="1600">
              <a:latin typeface="TH SarabunIT๙" pitchFamily="34" charset="-34"/>
              <a:cs typeface="TH SarabunIT๙" pitchFamily="34" charset="-34"/>
            </a:rPr>
            <a:t>(นางศิริพร</a:t>
          </a:r>
          <a:r>
            <a:rPr lang="th-TH" sz="1600" baseline="0">
              <a:latin typeface="TH SarabunIT๙" pitchFamily="34" charset="-34"/>
              <a:cs typeface="TH SarabunIT๙" pitchFamily="34" charset="-34"/>
            </a:rPr>
            <a:t>  อังคภากรณ์กุล)</a:t>
          </a:r>
        </a:p>
        <a:p>
          <a:pPr algn="ctr"/>
          <a:r>
            <a:rPr lang="th-TH" sz="1600" baseline="0">
              <a:latin typeface="TH SarabunIT๙" pitchFamily="34" charset="-34"/>
              <a:cs typeface="TH SarabunIT๙" pitchFamily="34" charset="-34"/>
            </a:rPr>
            <a:t>เจ้าพนักงานการเงินและบัญชีชำนาญงาน</a:t>
          </a:r>
          <a:endParaRPr lang="en-US" sz="1600">
            <a:latin typeface="TH SarabunIT๙" pitchFamily="34" charset="-34"/>
            <a:cs typeface="TH SarabunIT๙" pitchFamily="34" charset="-34"/>
          </a:endParaRPr>
        </a:p>
      </xdr:txBody>
    </xdr:sp>
    <xdr:clientData/>
  </xdr:twoCellAnchor>
  <xdr:twoCellAnchor>
    <xdr:from>
      <xdr:col>1</xdr:col>
      <xdr:colOff>2181225</xdr:colOff>
      <xdr:row>146</xdr:row>
      <xdr:rowOff>19050</xdr:rowOff>
    </xdr:from>
    <xdr:to>
      <xdr:col>3</xdr:col>
      <xdr:colOff>1123950</xdr:colOff>
      <xdr:row>151</xdr:row>
      <xdr:rowOff>152400</xdr:rowOff>
    </xdr:to>
    <xdr:sp macro="" textlink="">
      <xdr:nvSpPr>
        <xdr:cNvPr id="73" name="TextBox 51">
          <a:extLst>
            <a:ext uri="{FF2B5EF4-FFF2-40B4-BE49-F238E27FC236}">
              <a16:creationId xmlns:a16="http://schemas.microsoft.com/office/drawing/2014/main" id="{CD529811-BE3B-4889-9DE3-6307BE10DCD6}"/>
            </a:ext>
          </a:extLst>
        </xdr:cNvPr>
        <xdr:cNvSpPr txBox="1"/>
      </xdr:nvSpPr>
      <xdr:spPr>
        <a:xfrm>
          <a:off x="2781300" y="369093750"/>
          <a:ext cx="3343275" cy="1419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600">
              <a:solidFill>
                <a:schemeClr val="dk1"/>
              </a:solidFill>
              <a:effectLst/>
              <a:latin typeface="TH SarabunIT๙" pitchFamily="34" charset="-34"/>
              <a:ea typeface="+mn-ea"/>
              <a:cs typeface="TH SarabunIT๙" pitchFamily="34" charset="-34"/>
            </a:rPr>
            <a:t>ลงชื่อ..................................................ผู้รับรอง</a:t>
          </a:r>
        </a:p>
        <a:p>
          <a:pPr algn="ctr"/>
          <a:r>
            <a:rPr lang="th-TH" sz="1600">
              <a:solidFill>
                <a:schemeClr val="dk1"/>
              </a:solidFill>
              <a:effectLst/>
              <a:latin typeface="TH SarabunIT๙" pitchFamily="34" charset="-34"/>
              <a:ea typeface="+mn-ea"/>
              <a:cs typeface="TH SarabunIT๙" pitchFamily="34" charset="-34"/>
            </a:rPr>
            <a:t>(นายประเสริฐ  นิมมานสมัย)</a:t>
          </a:r>
          <a:endParaRPr lang="en-US" sz="1600">
            <a:effectLst/>
            <a:latin typeface="TH SarabunIT๙" pitchFamily="34" charset="-34"/>
            <a:cs typeface="TH SarabunIT๙" pitchFamily="34" charset="-34"/>
          </a:endParaRPr>
        </a:p>
        <a:p>
          <a:pPr algn="ctr"/>
          <a:r>
            <a:rPr lang="th-TH" sz="1600" baseline="0">
              <a:solidFill>
                <a:schemeClr val="dk1"/>
              </a:solidFill>
              <a:effectLst/>
              <a:latin typeface="TH SarabunIT๙" pitchFamily="34" charset="-34"/>
              <a:ea typeface="+mn-ea"/>
              <a:cs typeface="TH SarabunIT๙" pitchFamily="34" charset="-34"/>
            </a:rPr>
            <a:t>นักวิทยาศาสตร์ชำนาญการพิเศษ รักษาราชการแทน                 หัวหน้าสำนักงานป้องกันและบรรเทาสาธารณภัย</a:t>
          </a:r>
        </a:p>
        <a:p>
          <a:pPr algn="ctr"/>
          <a:r>
            <a:rPr lang="th-TH" sz="1600" baseline="0">
              <a:solidFill>
                <a:schemeClr val="dk1"/>
              </a:solidFill>
              <a:effectLst/>
              <a:latin typeface="TH SarabunIT๙" pitchFamily="34" charset="-34"/>
              <a:ea typeface="+mn-ea"/>
              <a:cs typeface="TH SarabunIT๙" pitchFamily="34" charset="-34"/>
            </a:rPr>
            <a:t>จังหวัดหนองบัวลำภู</a:t>
          </a:r>
          <a:endParaRPr lang="en-US" sz="1600">
            <a:effectLst/>
            <a:latin typeface="TH SarabunIT๙" pitchFamily="34" charset="-34"/>
            <a:cs typeface="TH SarabunIT๙" pitchFamily="34" charset="-34"/>
          </a:endParaRPr>
        </a:p>
        <a:p>
          <a:pPr algn="ctr"/>
          <a:endParaRPr lang="en-US" sz="1100"/>
        </a:p>
      </xdr:txBody>
    </xdr:sp>
    <xdr:clientData/>
  </xdr:twoCellAnchor>
  <xdr:twoCellAnchor>
    <xdr:from>
      <xdr:col>0</xdr:col>
      <xdr:colOff>66675</xdr:colOff>
      <xdr:row>187</xdr:row>
      <xdr:rowOff>41910</xdr:rowOff>
    </xdr:from>
    <xdr:to>
      <xdr:col>1</xdr:col>
      <xdr:colOff>1847850</xdr:colOff>
      <xdr:row>191</xdr:row>
      <xdr:rowOff>228600</xdr:rowOff>
    </xdr:to>
    <xdr:sp macro="" textlink="">
      <xdr:nvSpPr>
        <xdr:cNvPr id="74" name="TextBox 52">
          <a:extLst>
            <a:ext uri="{FF2B5EF4-FFF2-40B4-BE49-F238E27FC236}">
              <a16:creationId xmlns:a16="http://schemas.microsoft.com/office/drawing/2014/main" id="{C19EC4E8-9FEA-429D-89DC-584BC5CB087B}"/>
            </a:ext>
          </a:extLst>
        </xdr:cNvPr>
        <xdr:cNvSpPr txBox="1"/>
      </xdr:nvSpPr>
      <xdr:spPr>
        <a:xfrm>
          <a:off x="66675" y="328949685"/>
          <a:ext cx="2381250" cy="121539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600">
              <a:latin typeface="TH SarabunIT๙" pitchFamily="34" charset="-34"/>
              <a:cs typeface="TH SarabunIT๙" pitchFamily="34" charset="-34"/>
            </a:rPr>
            <a:t>ลงชื่อ..........................................ผู้จัดทำ</a:t>
          </a:r>
        </a:p>
        <a:p>
          <a:pPr algn="ctr"/>
          <a:r>
            <a:rPr lang="th-TH" sz="1600">
              <a:latin typeface="TH SarabunIT๙" pitchFamily="34" charset="-34"/>
              <a:cs typeface="TH SarabunIT๙" pitchFamily="34" charset="-34"/>
            </a:rPr>
            <a:t>(นางศิริพร</a:t>
          </a:r>
          <a:r>
            <a:rPr lang="th-TH" sz="1600" baseline="0">
              <a:latin typeface="TH SarabunIT๙" pitchFamily="34" charset="-34"/>
              <a:cs typeface="TH SarabunIT๙" pitchFamily="34" charset="-34"/>
            </a:rPr>
            <a:t>  อังคภากรณ์กุล)</a:t>
          </a:r>
        </a:p>
        <a:p>
          <a:pPr algn="ctr"/>
          <a:r>
            <a:rPr lang="th-TH" sz="1600" baseline="0">
              <a:latin typeface="TH SarabunIT๙" pitchFamily="34" charset="-34"/>
              <a:cs typeface="TH SarabunIT๙" pitchFamily="34" charset="-34"/>
            </a:rPr>
            <a:t>เจ้าพนักงานการเงินและบัญชีชำนาญงาน</a:t>
          </a:r>
          <a:endParaRPr lang="en-US" sz="1600">
            <a:latin typeface="TH SarabunIT๙" pitchFamily="34" charset="-34"/>
            <a:cs typeface="TH SarabunIT๙" pitchFamily="34" charset="-34"/>
          </a:endParaRPr>
        </a:p>
      </xdr:txBody>
    </xdr:sp>
    <xdr:clientData/>
  </xdr:twoCellAnchor>
  <xdr:twoCellAnchor>
    <xdr:from>
      <xdr:col>1</xdr:col>
      <xdr:colOff>2162175</xdr:colOff>
      <xdr:row>187</xdr:row>
      <xdr:rowOff>19049</xdr:rowOff>
    </xdr:from>
    <xdr:to>
      <xdr:col>3</xdr:col>
      <xdr:colOff>790575</xdr:colOff>
      <xdr:row>192</xdr:row>
      <xdr:rowOff>76200</xdr:rowOff>
    </xdr:to>
    <xdr:sp macro="" textlink="">
      <xdr:nvSpPr>
        <xdr:cNvPr id="75" name="TextBox 51">
          <a:extLst>
            <a:ext uri="{FF2B5EF4-FFF2-40B4-BE49-F238E27FC236}">
              <a16:creationId xmlns:a16="http://schemas.microsoft.com/office/drawing/2014/main" id="{A0DA28AA-6796-4546-A9A3-077914586201}"/>
            </a:ext>
          </a:extLst>
        </xdr:cNvPr>
        <xdr:cNvSpPr txBox="1"/>
      </xdr:nvSpPr>
      <xdr:spPr>
        <a:xfrm>
          <a:off x="2762250" y="379209299"/>
          <a:ext cx="3028950" cy="13430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600">
              <a:solidFill>
                <a:schemeClr val="dk1"/>
              </a:solidFill>
              <a:effectLst/>
              <a:latin typeface="TH SarabunIT๙" pitchFamily="34" charset="-34"/>
              <a:ea typeface="+mn-ea"/>
              <a:cs typeface="TH SarabunIT๙" pitchFamily="34" charset="-34"/>
            </a:rPr>
            <a:t>ลงชื่อ..................................................ผู้รับรอง</a:t>
          </a:r>
        </a:p>
        <a:p>
          <a:pPr algn="ctr"/>
          <a:r>
            <a:rPr lang="th-TH" sz="1600">
              <a:solidFill>
                <a:schemeClr val="dk1"/>
              </a:solidFill>
              <a:effectLst/>
              <a:latin typeface="TH SarabunIT๙" pitchFamily="34" charset="-34"/>
              <a:ea typeface="+mn-ea"/>
              <a:cs typeface="TH SarabunIT๙" pitchFamily="34" charset="-34"/>
            </a:rPr>
            <a:t>(นายประเสริฐ  นิมมานสมัย)</a:t>
          </a:r>
          <a:endParaRPr lang="en-US" sz="1600">
            <a:effectLst/>
            <a:latin typeface="TH SarabunIT๙" pitchFamily="34" charset="-34"/>
            <a:cs typeface="TH SarabunIT๙" pitchFamily="34" charset="-34"/>
          </a:endParaRPr>
        </a:p>
        <a:p>
          <a:pPr algn="ctr"/>
          <a:r>
            <a:rPr lang="th-TH" sz="1600" baseline="0">
              <a:solidFill>
                <a:schemeClr val="dk1"/>
              </a:solidFill>
              <a:effectLst/>
              <a:latin typeface="TH SarabunIT๙" pitchFamily="34" charset="-34"/>
              <a:ea typeface="+mn-ea"/>
              <a:cs typeface="TH SarabunIT๙" pitchFamily="34" charset="-34"/>
            </a:rPr>
            <a:t>นักวิทยาศาสตร์ชำนาญการพิเศษ รักษาราชการแทน                                          หัวหน้าสำนักงานป้องกันและบรรเทาสาธารณภัย</a:t>
          </a:r>
        </a:p>
        <a:p>
          <a:pPr algn="ctr"/>
          <a:r>
            <a:rPr lang="th-TH" sz="1600" baseline="0">
              <a:solidFill>
                <a:schemeClr val="dk1"/>
              </a:solidFill>
              <a:effectLst/>
              <a:latin typeface="TH SarabunIT๙" pitchFamily="34" charset="-34"/>
              <a:ea typeface="+mn-ea"/>
              <a:cs typeface="TH SarabunIT๙" pitchFamily="34" charset="-34"/>
            </a:rPr>
            <a:t>จังหวัดหนองบัวลำภู</a:t>
          </a:r>
          <a:endParaRPr lang="en-US" sz="1600">
            <a:effectLst/>
            <a:latin typeface="TH SarabunIT๙" pitchFamily="34" charset="-34"/>
            <a:cs typeface="TH SarabunIT๙" pitchFamily="34" charset="-34"/>
          </a:endParaRPr>
        </a:p>
        <a:p>
          <a:pPr algn="ctr"/>
          <a:endParaRPr lang="en-US" sz="1100"/>
        </a:p>
      </xdr:txBody>
    </xdr:sp>
    <xdr:clientData/>
  </xdr:twoCellAnchor>
  <xdr:twoCellAnchor>
    <xdr:from>
      <xdr:col>0</xdr:col>
      <xdr:colOff>66675</xdr:colOff>
      <xdr:row>105</xdr:row>
      <xdr:rowOff>41910</xdr:rowOff>
    </xdr:from>
    <xdr:to>
      <xdr:col>1</xdr:col>
      <xdr:colOff>1847850</xdr:colOff>
      <xdr:row>109</xdr:row>
      <xdr:rowOff>228600</xdr:rowOff>
    </xdr:to>
    <xdr:sp macro="" textlink="">
      <xdr:nvSpPr>
        <xdr:cNvPr id="76" name="TextBox 52">
          <a:extLst>
            <a:ext uri="{FF2B5EF4-FFF2-40B4-BE49-F238E27FC236}">
              <a16:creationId xmlns:a16="http://schemas.microsoft.com/office/drawing/2014/main" id="{3F37756A-DD43-4BA7-AF00-5CCA04EFADF9}"/>
            </a:ext>
          </a:extLst>
        </xdr:cNvPr>
        <xdr:cNvSpPr txBox="1"/>
      </xdr:nvSpPr>
      <xdr:spPr>
        <a:xfrm>
          <a:off x="66675" y="308975760"/>
          <a:ext cx="2381250" cy="121539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600">
              <a:latin typeface="TH SarabunIT๙" pitchFamily="34" charset="-34"/>
              <a:cs typeface="TH SarabunIT๙" pitchFamily="34" charset="-34"/>
            </a:rPr>
            <a:t>ลงชื่อ..........................................ผู้จัดทำ</a:t>
          </a:r>
        </a:p>
        <a:p>
          <a:pPr algn="ctr"/>
          <a:r>
            <a:rPr lang="th-TH" sz="1600">
              <a:latin typeface="TH SarabunIT๙" pitchFamily="34" charset="-34"/>
              <a:cs typeface="TH SarabunIT๙" pitchFamily="34" charset="-34"/>
            </a:rPr>
            <a:t>(นางศิริพร</a:t>
          </a:r>
          <a:r>
            <a:rPr lang="th-TH" sz="1600" baseline="0">
              <a:latin typeface="TH SarabunIT๙" pitchFamily="34" charset="-34"/>
              <a:cs typeface="TH SarabunIT๙" pitchFamily="34" charset="-34"/>
            </a:rPr>
            <a:t>  อังคภากรณ์กุล)</a:t>
          </a:r>
        </a:p>
        <a:p>
          <a:pPr algn="ctr"/>
          <a:r>
            <a:rPr lang="th-TH" sz="1600" baseline="0">
              <a:latin typeface="TH SarabunIT๙" pitchFamily="34" charset="-34"/>
              <a:cs typeface="TH SarabunIT๙" pitchFamily="34" charset="-34"/>
            </a:rPr>
            <a:t>เจ้าพนักงานการเงินและบัญชีชำนาญงาน</a:t>
          </a:r>
          <a:endParaRPr lang="en-US" sz="1600">
            <a:latin typeface="TH SarabunIT๙" pitchFamily="34" charset="-34"/>
            <a:cs typeface="TH SarabunIT๙" pitchFamily="34" charset="-34"/>
          </a:endParaRPr>
        </a:p>
      </xdr:txBody>
    </xdr:sp>
    <xdr:clientData/>
  </xdr:twoCellAnchor>
  <xdr:twoCellAnchor>
    <xdr:from>
      <xdr:col>1</xdr:col>
      <xdr:colOff>2190751</xdr:colOff>
      <xdr:row>105</xdr:row>
      <xdr:rowOff>19050</xdr:rowOff>
    </xdr:from>
    <xdr:to>
      <xdr:col>3</xdr:col>
      <xdr:colOff>1104901</xdr:colOff>
      <xdr:row>110</xdr:row>
      <xdr:rowOff>104775</xdr:rowOff>
    </xdr:to>
    <xdr:sp macro="" textlink="">
      <xdr:nvSpPr>
        <xdr:cNvPr id="77" name="TextBox 51">
          <a:extLst>
            <a:ext uri="{FF2B5EF4-FFF2-40B4-BE49-F238E27FC236}">
              <a16:creationId xmlns:a16="http://schemas.microsoft.com/office/drawing/2014/main" id="{C15B273E-0599-4C52-9D08-C4E89F3DC062}"/>
            </a:ext>
          </a:extLst>
        </xdr:cNvPr>
        <xdr:cNvSpPr txBox="1"/>
      </xdr:nvSpPr>
      <xdr:spPr>
        <a:xfrm>
          <a:off x="2790826" y="359235375"/>
          <a:ext cx="3314700" cy="1371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600">
              <a:solidFill>
                <a:schemeClr val="dk1"/>
              </a:solidFill>
              <a:effectLst/>
              <a:latin typeface="TH SarabunIT๙" pitchFamily="34" charset="-34"/>
              <a:ea typeface="+mn-ea"/>
              <a:cs typeface="TH SarabunIT๙" pitchFamily="34" charset="-34"/>
            </a:rPr>
            <a:t>ลงชื่อ..................................................ผู้รับรอง</a:t>
          </a:r>
        </a:p>
        <a:p>
          <a:pPr algn="ctr"/>
          <a:r>
            <a:rPr lang="th-TH" sz="1600">
              <a:solidFill>
                <a:schemeClr val="dk1"/>
              </a:solidFill>
              <a:effectLst/>
              <a:latin typeface="TH SarabunIT๙" pitchFamily="34" charset="-34"/>
              <a:ea typeface="+mn-ea"/>
              <a:cs typeface="TH SarabunIT๙" pitchFamily="34" charset="-34"/>
            </a:rPr>
            <a:t>(นายประเสริฐ  นิมมานสมัย)</a:t>
          </a:r>
          <a:endParaRPr lang="en-US" sz="1600">
            <a:effectLst/>
            <a:latin typeface="TH SarabunIT๙" pitchFamily="34" charset="-34"/>
            <a:cs typeface="TH SarabunIT๙" pitchFamily="34" charset="-34"/>
          </a:endParaRPr>
        </a:p>
        <a:p>
          <a:pPr algn="ctr"/>
          <a:r>
            <a:rPr lang="th-TH" sz="1600" baseline="0">
              <a:solidFill>
                <a:schemeClr val="dk1"/>
              </a:solidFill>
              <a:effectLst/>
              <a:latin typeface="TH SarabunIT๙" pitchFamily="34" charset="-34"/>
              <a:ea typeface="+mn-ea"/>
              <a:cs typeface="TH SarabunIT๙" pitchFamily="34" charset="-34"/>
            </a:rPr>
            <a:t>นักวิทยาศาสตร์ชำนาญการพิเศษ รักษาราชการแทน                หัวหน้าสำนักงานป้องกันและบรรเทาสาธารณภัย</a:t>
          </a:r>
        </a:p>
        <a:p>
          <a:pPr algn="ctr"/>
          <a:r>
            <a:rPr lang="th-TH" sz="1600" baseline="0">
              <a:solidFill>
                <a:schemeClr val="dk1"/>
              </a:solidFill>
              <a:effectLst/>
              <a:latin typeface="TH SarabunIT๙" pitchFamily="34" charset="-34"/>
              <a:ea typeface="+mn-ea"/>
              <a:cs typeface="TH SarabunIT๙" pitchFamily="34" charset="-34"/>
            </a:rPr>
            <a:t>จังหวัดหนองบัวลำภู</a:t>
          </a:r>
          <a:endParaRPr lang="en-US" sz="1600">
            <a:effectLst/>
            <a:latin typeface="TH SarabunIT๙" pitchFamily="34" charset="-34"/>
            <a:cs typeface="TH SarabunIT๙" pitchFamily="34" charset="-34"/>
          </a:endParaRPr>
        </a:p>
        <a:p>
          <a:pPr algn="ctr"/>
          <a:endParaRPr lang="en-US" sz="1100"/>
        </a:p>
      </xdr:txBody>
    </xdr:sp>
    <xdr:clientData/>
  </xdr:twoCellAnchor>
  <xdr:twoCellAnchor>
    <xdr:from>
      <xdr:col>0</xdr:col>
      <xdr:colOff>0</xdr:colOff>
      <xdr:row>227</xdr:row>
      <xdr:rowOff>142875</xdr:rowOff>
    </xdr:from>
    <xdr:to>
      <xdr:col>1</xdr:col>
      <xdr:colOff>1743075</xdr:colOff>
      <xdr:row>230</xdr:row>
      <xdr:rowOff>247650</xdr:rowOff>
    </xdr:to>
    <xdr:sp macro="" textlink="">
      <xdr:nvSpPr>
        <xdr:cNvPr id="2" name="TextBox 49">
          <a:extLst>
            <a:ext uri="{FF2B5EF4-FFF2-40B4-BE49-F238E27FC236}">
              <a16:creationId xmlns:a16="http://schemas.microsoft.com/office/drawing/2014/main" id="{51176992-D1B5-4131-8F33-098383C213A3}"/>
            </a:ext>
          </a:extLst>
        </xdr:cNvPr>
        <xdr:cNvSpPr txBox="1"/>
      </xdr:nvSpPr>
      <xdr:spPr>
        <a:xfrm>
          <a:off x="0" y="6115050"/>
          <a:ext cx="2343150" cy="8763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600">
              <a:latin typeface="TH SarabunIT๙" pitchFamily="34" charset="-34"/>
              <a:cs typeface="TH SarabunIT๙" pitchFamily="34" charset="-34"/>
            </a:rPr>
            <a:t>ลงชื่อ................................ผู้จัดทำ</a:t>
          </a:r>
        </a:p>
        <a:p>
          <a:pPr algn="ctr"/>
          <a:r>
            <a:rPr lang="th-TH" sz="1600">
              <a:latin typeface="TH SarabunIT๙" pitchFamily="34" charset="-34"/>
              <a:cs typeface="TH SarabunIT๙" pitchFamily="34" charset="-34"/>
            </a:rPr>
            <a:t>(นางศิริพร</a:t>
          </a:r>
          <a:r>
            <a:rPr lang="th-TH" sz="1600" baseline="0">
              <a:latin typeface="TH SarabunIT๙" pitchFamily="34" charset="-34"/>
              <a:cs typeface="TH SarabunIT๙" pitchFamily="34" charset="-34"/>
            </a:rPr>
            <a:t>  อังคภากรณ์กุล)</a:t>
          </a:r>
        </a:p>
        <a:p>
          <a:pPr algn="ctr"/>
          <a:r>
            <a:rPr lang="th-TH" sz="1600" baseline="0">
              <a:latin typeface="TH SarabunIT๙" pitchFamily="34" charset="-34"/>
              <a:cs typeface="TH SarabunIT๙" pitchFamily="34" charset="-34"/>
            </a:rPr>
            <a:t>เจ้าพนักงานการเงินและบัญชีชำนาญงาน</a:t>
          </a:r>
          <a:endParaRPr lang="en-US" sz="1600">
            <a:latin typeface="TH SarabunIT๙" pitchFamily="34" charset="-34"/>
            <a:cs typeface="TH SarabunIT๙" pitchFamily="34" charset="-34"/>
          </a:endParaRPr>
        </a:p>
      </xdr:txBody>
    </xdr:sp>
    <xdr:clientData/>
  </xdr:twoCellAnchor>
  <xdr:twoCellAnchor>
    <xdr:from>
      <xdr:col>1</xdr:col>
      <xdr:colOff>2181225</xdr:colOff>
      <xdr:row>227</xdr:row>
      <xdr:rowOff>144781</xdr:rowOff>
    </xdr:from>
    <xdr:to>
      <xdr:col>3</xdr:col>
      <xdr:colOff>1143000</xdr:colOff>
      <xdr:row>232</xdr:row>
      <xdr:rowOff>209550</xdr:rowOff>
    </xdr:to>
    <xdr:sp macro="" textlink="">
      <xdr:nvSpPr>
        <xdr:cNvPr id="3" name="TextBox 51">
          <a:extLst>
            <a:ext uri="{FF2B5EF4-FFF2-40B4-BE49-F238E27FC236}">
              <a16:creationId xmlns:a16="http://schemas.microsoft.com/office/drawing/2014/main" id="{5DF17262-9C6B-4407-9CED-834272148F5A}"/>
            </a:ext>
          </a:extLst>
        </xdr:cNvPr>
        <xdr:cNvSpPr txBox="1"/>
      </xdr:nvSpPr>
      <xdr:spPr>
        <a:xfrm>
          <a:off x="2781300" y="6116956"/>
          <a:ext cx="3362325" cy="13506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600">
              <a:solidFill>
                <a:schemeClr val="dk1"/>
              </a:solidFill>
              <a:effectLst/>
              <a:latin typeface="TH SarabunIT๙" pitchFamily="34" charset="-34"/>
              <a:ea typeface="+mn-ea"/>
              <a:cs typeface="TH SarabunIT๙" pitchFamily="34" charset="-34"/>
            </a:rPr>
            <a:t>ลงชื่อ..................................................ผู้รับรอง</a:t>
          </a:r>
        </a:p>
        <a:p>
          <a:pPr algn="ctr"/>
          <a:r>
            <a:rPr lang="th-TH" sz="1600">
              <a:solidFill>
                <a:schemeClr val="dk1"/>
              </a:solidFill>
              <a:effectLst/>
              <a:latin typeface="TH SarabunIT๙" pitchFamily="34" charset="-34"/>
              <a:ea typeface="+mn-ea"/>
              <a:cs typeface="TH SarabunIT๙" pitchFamily="34" charset="-34"/>
            </a:rPr>
            <a:t>(นายประเสริฐ</a:t>
          </a:r>
          <a:r>
            <a:rPr lang="th-TH" sz="1600" baseline="0">
              <a:solidFill>
                <a:schemeClr val="dk1"/>
              </a:solidFill>
              <a:effectLst/>
              <a:latin typeface="TH SarabunIT๙" pitchFamily="34" charset="-34"/>
              <a:ea typeface="+mn-ea"/>
              <a:cs typeface="TH SarabunIT๙" pitchFamily="34" charset="-34"/>
            </a:rPr>
            <a:t>  นิมมานสมัย)</a:t>
          </a:r>
          <a:endParaRPr lang="en-US" sz="1600">
            <a:effectLst/>
            <a:latin typeface="TH SarabunIT๙" pitchFamily="34" charset="-34"/>
            <a:cs typeface="TH SarabunIT๙" pitchFamily="34" charset="-34"/>
          </a:endParaRPr>
        </a:p>
        <a:p>
          <a:pPr algn="ctr"/>
          <a:r>
            <a:rPr lang="th-TH" sz="1600" baseline="0">
              <a:solidFill>
                <a:schemeClr val="dk1"/>
              </a:solidFill>
              <a:effectLst/>
              <a:latin typeface="TH SarabunIT๙" pitchFamily="34" charset="-34"/>
              <a:ea typeface="+mn-ea"/>
              <a:cs typeface="TH SarabunIT๙" pitchFamily="34" charset="-34"/>
            </a:rPr>
            <a:t>นักวิทยาศาสตร์ชำนาญการพิเศษ รักษาราชการแทน                หัวหน้าสำนักงานป้องกันและบรรเทาสาธารณภัย</a:t>
          </a:r>
        </a:p>
        <a:p>
          <a:pPr algn="ctr"/>
          <a:r>
            <a:rPr lang="th-TH" sz="1600" baseline="0">
              <a:solidFill>
                <a:schemeClr val="dk1"/>
              </a:solidFill>
              <a:effectLst/>
              <a:latin typeface="TH SarabunIT๙" pitchFamily="34" charset="-34"/>
              <a:ea typeface="+mn-ea"/>
              <a:cs typeface="TH SarabunIT๙" pitchFamily="34" charset="-34"/>
            </a:rPr>
            <a:t>จังหวัดหนองบัวลำภู</a:t>
          </a:r>
          <a:endParaRPr lang="en-US" sz="1600">
            <a:effectLst/>
            <a:latin typeface="TH SarabunIT๙" pitchFamily="34" charset="-34"/>
            <a:cs typeface="TH SarabunIT๙" pitchFamily="34" charset="-34"/>
          </a:endParaRPr>
        </a:p>
        <a:p>
          <a:pPr algn="ctr"/>
          <a:endParaRPr lang="en-US" sz="1100"/>
        </a:p>
      </xdr:txBody>
    </xdr:sp>
    <xdr:clientData/>
  </xdr:twoCellAnchor>
  <xdr:twoCellAnchor>
    <xdr:from>
      <xdr:col>0</xdr:col>
      <xdr:colOff>66675</xdr:colOff>
      <xdr:row>268</xdr:row>
      <xdr:rowOff>41910</xdr:rowOff>
    </xdr:from>
    <xdr:to>
      <xdr:col>1</xdr:col>
      <xdr:colOff>1847850</xdr:colOff>
      <xdr:row>272</xdr:row>
      <xdr:rowOff>228600</xdr:rowOff>
    </xdr:to>
    <xdr:sp macro="" textlink="">
      <xdr:nvSpPr>
        <xdr:cNvPr id="4" name="TextBox 52">
          <a:extLst>
            <a:ext uri="{FF2B5EF4-FFF2-40B4-BE49-F238E27FC236}">
              <a16:creationId xmlns:a16="http://schemas.microsoft.com/office/drawing/2014/main" id="{1E7E5DCE-BB84-46F1-AE02-4838F4035C8B}"/>
            </a:ext>
          </a:extLst>
        </xdr:cNvPr>
        <xdr:cNvSpPr txBox="1"/>
      </xdr:nvSpPr>
      <xdr:spPr>
        <a:xfrm>
          <a:off x="66675" y="16510635"/>
          <a:ext cx="2381250" cy="121539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600">
              <a:latin typeface="TH SarabunIT๙" pitchFamily="34" charset="-34"/>
              <a:cs typeface="TH SarabunIT๙" pitchFamily="34" charset="-34"/>
            </a:rPr>
            <a:t>ลงชื่อ..........................................ผู้จัดทำ</a:t>
          </a:r>
        </a:p>
        <a:p>
          <a:pPr algn="ctr"/>
          <a:r>
            <a:rPr lang="th-TH" sz="1600">
              <a:latin typeface="TH SarabunIT๙" pitchFamily="34" charset="-34"/>
              <a:cs typeface="TH SarabunIT๙" pitchFamily="34" charset="-34"/>
            </a:rPr>
            <a:t>(นางศิริพร</a:t>
          </a:r>
          <a:r>
            <a:rPr lang="th-TH" sz="1600" baseline="0">
              <a:latin typeface="TH SarabunIT๙" pitchFamily="34" charset="-34"/>
              <a:cs typeface="TH SarabunIT๙" pitchFamily="34" charset="-34"/>
            </a:rPr>
            <a:t>  อังคภากรณ์กุล)</a:t>
          </a:r>
        </a:p>
        <a:p>
          <a:pPr algn="ctr"/>
          <a:r>
            <a:rPr lang="th-TH" sz="1600" baseline="0">
              <a:latin typeface="TH SarabunIT๙" pitchFamily="34" charset="-34"/>
              <a:cs typeface="TH SarabunIT๙" pitchFamily="34" charset="-34"/>
            </a:rPr>
            <a:t>เจ้าพนักงานการเงินและบัญชีชำนาญงาน</a:t>
          </a:r>
          <a:endParaRPr lang="en-US" sz="1600">
            <a:latin typeface="TH SarabunIT๙" pitchFamily="34" charset="-34"/>
            <a:cs typeface="TH SarabunIT๙" pitchFamily="34" charset="-34"/>
          </a:endParaRPr>
        </a:p>
      </xdr:txBody>
    </xdr:sp>
    <xdr:clientData/>
  </xdr:twoCellAnchor>
  <xdr:twoCellAnchor>
    <xdr:from>
      <xdr:col>1</xdr:col>
      <xdr:colOff>2190750</xdr:colOff>
      <xdr:row>268</xdr:row>
      <xdr:rowOff>28575</xdr:rowOff>
    </xdr:from>
    <xdr:to>
      <xdr:col>3</xdr:col>
      <xdr:colOff>1038225</xdr:colOff>
      <xdr:row>273</xdr:row>
      <xdr:rowOff>171450</xdr:rowOff>
    </xdr:to>
    <xdr:sp macro="" textlink="">
      <xdr:nvSpPr>
        <xdr:cNvPr id="5" name="TextBox 51">
          <a:extLst>
            <a:ext uri="{FF2B5EF4-FFF2-40B4-BE49-F238E27FC236}">
              <a16:creationId xmlns:a16="http://schemas.microsoft.com/office/drawing/2014/main" id="{064FA18B-0AE1-4023-8DC7-955D4D854EF7}"/>
            </a:ext>
          </a:extLst>
        </xdr:cNvPr>
        <xdr:cNvSpPr txBox="1"/>
      </xdr:nvSpPr>
      <xdr:spPr>
        <a:xfrm>
          <a:off x="2790825" y="16497300"/>
          <a:ext cx="3248025" cy="1428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600">
              <a:solidFill>
                <a:schemeClr val="dk1"/>
              </a:solidFill>
              <a:effectLst/>
              <a:latin typeface="TH SarabunIT๙" pitchFamily="34" charset="-34"/>
              <a:ea typeface="+mn-ea"/>
              <a:cs typeface="TH SarabunIT๙" pitchFamily="34" charset="-34"/>
            </a:rPr>
            <a:t>ลงชื่อ..................................................ผู้รับรอง</a:t>
          </a:r>
        </a:p>
        <a:p>
          <a:pPr algn="ctr"/>
          <a:r>
            <a:rPr lang="th-TH" sz="1600">
              <a:solidFill>
                <a:schemeClr val="dk1"/>
              </a:solidFill>
              <a:effectLst/>
              <a:latin typeface="TH SarabunIT๙" pitchFamily="34" charset="-34"/>
              <a:ea typeface="+mn-ea"/>
              <a:cs typeface="TH SarabunIT๙" pitchFamily="34" charset="-34"/>
            </a:rPr>
            <a:t>(นายประเสริฐ  นิมมานสมัย)</a:t>
          </a:r>
          <a:endParaRPr lang="en-US" sz="1600">
            <a:effectLst/>
            <a:latin typeface="TH SarabunIT๙" pitchFamily="34" charset="-34"/>
            <a:cs typeface="TH SarabunIT๙" pitchFamily="34" charset="-34"/>
          </a:endParaRPr>
        </a:p>
        <a:p>
          <a:pPr algn="ctr"/>
          <a:r>
            <a:rPr lang="th-TH" sz="1600" baseline="0">
              <a:solidFill>
                <a:schemeClr val="dk1"/>
              </a:solidFill>
              <a:effectLst/>
              <a:latin typeface="TH SarabunIT๙" pitchFamily="34" charset="-34"/>
              <a:ea typeface="+mn-ea"/>
              <a:cs typeface="TH SarabunIT๙" pitchFamily="34" charset="-34"/>
            </a:rPr>
            <a:t>นักวิทยาศาสตร์ชำนาญการพิเศษ รักษาราชการแทน                หัวหน้าสำนักงานป้องกันและบรรเทาสาธารณภัย</a:t>
          </a:r>
        </a:p>
        <a:p>
          <a:pPr algn="ctr"/>
          <a:r>
            <a:rPr lang="th-TH" sz="1600" baseline="0">
              <a:solidFill>
                <a:schemeClr val="dk1"/>
              </a:solidFill>
              <a:effectLst/>
              <a:latin typeface="TH SarabunIT๙" pitchFamily="34" charset="-34"/>
              <a:ea typeface="+mn-ea"/>
              <a:cs typeface="TH SarabunIT๙" pitchFamily="34" charset="-34"/>
            </a:rPr>
            <a:t>จังหวัดหนองบัวลำภู</a:t>
          </a:r>
          <a:endParaRPr lang="en-US" sz="1600">
            <a:effectLst/>
            <a:latin typeface="TH SarabunIT๙" pitchFamily="34" charset="-34"/>
            <a:cs typeface="TH SarabunIT๙" pitchFamily="34" charset="-34"/>
          </a:endParaRPr>
        </a:p>
        <a:p>
          <a:pPr algn="ctr"/>
          <a:endParaRPr lang="en-US" sz="1100"/>
        </a:p>
      </xdr:txBody>
    </xdr:sp>
    <xdr:clientData/>
  </xdr:twoCellAnchor>
  <xdr:twoCellAnchor>
    <xdr:from>
      <xdr:col>0</xdr:col>
      <xdr:colOff>66675</xdr:colOff>
      <xdr:row>350</xdr:row>
      <xdr:rowOff>41910</xdr:rowOff>
    </xdr:from>
    <xdr:to>
      <xdr:col>1</xdr:col>
      <xdr:colOff>1847850</xdr:colOff>
      <xdr:row>354</xdr:row>
      <xdr:rowOff>228600</xdr:rowOff>
    </xdr:to>
    <xdr:sp macro="" textlink="">
      <xdr:nvSpPr>
        <xdr:cNvPr id="6" name="TextBox 52">
          <a:extLst>
            <a:ext uri="{FF2B5EF4-FFF2-40B4-BE49-F238E27FC236}">
              <a16:creationId xmlns:a16="http://schemas.microsoft.com/office/drawing/2014/main" id="{DBE28055-DAEA-4335-81CF-E1DFAA74DFAE}"/>
            </a:ext>
          </a:extLst>
        </xdr:cNvPr>
        <xdr:cNvSpPr txBox="1"/>
      </xdr:nvSpPr>
      <xdr:spPr>
        <a:xfrm>
          <a:off x="66675" y="37379910"/>
          <a:ext cx="2381250" cy="121539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600">
              <a:latin typeface="TH SarabunIT๙" pitchFamily="34" charset="-34"/>
              <a:cs typeface="TH SarabunIT๙" pitchFamily="34" charset="-34"/>
            </a:rPr>
            <a:t>ลงชื่อ..........................................ผู้จัดทำ</a:t>
          </a:r>
        </a:p>
        <a:p>
          <a:pPr algn="ctr"/>
          <a:r>
            <a:rPr lang="th-TH" sz="1600">
              <a:latin typeface="TH SarabunIT๙" pitchFamily="34" charset="-34"/>
              <a:cs typeface="TH SarabunIT๙" pitchFamily="34" charset="-34"/>
            </a:rPr>
            <a:t>(นางศิริพร</a:t>
          </a:r>
          <a:r>
            <a:rPr lang="th-TH" sz="1600" baseline="0">
              <a:latin typeface="TH SarabunIT๙" pitchFamily="34" charset="-34"/>
              <a:cs typeface="TH SarabunIT๙" pitchFamily="34" charset="-34"/>
            </a:rPr>
            <a:t>  อังคภากรณ์กุล)</a:t>
          </a:r>
        </a:p>
        <a:p>
          <a:pPr algn="ctr"/>
          <a:r>
            <a:rPr lang="th-TH" sz="1600" baseline="0">
              <a:latin typeface="TH SarabunIT๙" pitchFamily="34" charset="-34"/>
              <a:cs typeface="TH SarabunIT๙" pitchFamily="34" charset="-34"/>
            </a:rPr>
            <a:t>เจ้าพนักงานการเงินและบัญชีชำนาญงาน</a:t>
          </a:r>
          <a:endParaRPr lang="en-US" sz="1600">
            <a:latin typeface="TH SarabunIT๙" pitchFamily="34" charset="-34"/>
            <a:cs typeface="TH SarabunIT๙" pitchFamily="34" charset="-34"/>
          </a:endParaRPr>
        </a:p>
      </xdr:txBody>
    </xdr:sp>
    <xdr:clientData/>
  </xdr:twoCellAnchor>
  <xdr:twoCellAnchor>
    <xdr:from>
      <xdr:col>1</xdr:col>
      <xdr:colOff>2181225</xdr:colOff>
      <xdr:row>350</xdr:row>
      <xdr:rowOff>19050</xdr:rowOff>
    </xdr:from>
    <xdr:to>
      <xdr:col>3</xdr:col>
      <xdr:colOff>1123950</xdr:colOff>
      <xdr:row>355</xdr:row>
      <xdr:rowOff>152400</xdr:rowOff>
    </xdr:to>
    <xdr:sp macro="" textlink="">
      <xdr:nvSpPr>
        <xdr:cNvPr id="7" name="TextBox 51">
          <a:extLst>
            <a:ext uri="{FF2B5EF4-FFF2-40B4-BE49-F238E27FC236}">
              <a16:creationId xmlns:a16="http://schemas.microsoft.com/office/drawing/2014/main" id="{83B26397-08DA-4A80-A4CF-6F108E3E6059}"/>
            </a:ext>
          </a:extLst>
        </xdr:cNvPr>
        <xdr:cNvSpPr txBox="1"/>
      </xdr:nvSpPr>
      <xdr:spPr>
        <a:xfrm>
          <a:off x="2781300" y="37357050"/>
          <a:ext cx="3343275" cy="1419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600">
              <a:solidFill>
                <a:schemeClr val="dk1"/>
              </a:solidFill>
              <a:effectLst/>
              <a:latin typeface="TH SarabunIT๙" pitchFamily="34" charset="-34"/>
              <a:ea typeface="+mn-ea"/>
              <a:cs typeface="TH SarabunIT๙" pitchFamily="34" charset="-34"/>
            </a:rPr>
            <a:t>ลงชื่อ..................................................ผู้รับรอง</a:t>
          </a:r>
        </a:p>
        <a:p>
          <a:pPr algn="ctr"/>
          <a:r>
            <a:rPr lang="th-TH" sz="1600">
              <a:solidFill>
                <a:schemeClr val="dk1"/>
              </a:solidFill>
              <a:effectLst/>
              <a:latin typeface="TH SarabunIT๙" pitchFamily="34" charset="-34"/>
              <a:ea typeface="+mn-ea"/>
              <a:cs typeface="TH SarabunIT๙" pitchFamily="34" charset="-34"/>
            </a:rPr>
            <a:t>(นายประเสริฐ  นิมมานสมัย)</a:t>
          </a:r>
          <a:endParaRPr lang="en-US" sz="1600">
            <a:effectLst/>
            <a:latin typeface="TH SarabunIT๙" pitchFamily="34" charset="-34"/>
            <a:cs typeface="TH SarabunIT๙" pitchFamily="34" charset="-34"/>
          </a:endParaRPr>
        </a:p>
        <a:p>
          <a:pPr algn="ctr"/>
          <a:r>
            <a:rPr lang="th-TH" sz="1600" baseline="0">
              <a:solidFill>
                <a:schemeClr val="dk1"/>
              </a:solidFill>
              <a:effectLst/>
              <a:latin typeface="TH SarabunIT๙" pitchFamily="34" charset="-34"/>
              <a:ea typeface="+mn-ea"/>
              <a:cs typeface="TH SarabunIT๙" pitchFamily="34" charset="-34"/>
            </a:rPr>
            <a:t>นักวิทยาศาสตร์ชำนาญการพิเศษ รักษาราชการแทน                 หัวหน้าสำนักงานป้องกันและบรรเทาสาธารณภัย</a:t>
          </a:r>
        </a:p>
        <a:p>
          <a:pPr algn="ctr"/>
          <a:r>
            <a:rPr lang="th-TH" sz="1600" baseline="0">
              <a:solidFill>
                <a:schemeClr val="dk1"/>
              </a:solidFill>
              <a:effectLst/>
              <a:latin typeface="TH SarabunIT๙" pitchFamily="34" charset="-34"/>
              <a:ea typeface="+mn-ea"/>
              <a:cs typeface="TH SarabunIT๙" pitchFamily="34" charset="-34"/>
            </a:rPr>
            <a:t>จังหวัดหนองบัวลำภู</a:t>
          </a:r>
          <a:endParaRPr lang="en-US" sz="1600">
            <a:effectLst/>
            <a:latin typeface="TH SarabunIT๙" pitchFamily="34" charset="-34"/>
            <a:cs typeface="TH SarabunIT๙" pitchFamily="34" charset="-34"/>
          </a:endParaRPr>
        </a:p>
        <a:p>
          <a:pPr algn="ctr"/>
          <a:endParaRPr lang="en-US" sz="1100"/>
        </a:p>
      </xdr:txBody>
    </xdr:sp>
    <xdr:clientData/>
  </xdr:twoCellAnchor>
  <xdr:twoCellAnchor>
    <xdr:from>
      <xdr:col>0</xdr:col>
      <xdr:colOff>66675</xdr:colOff>
      <xdr:row>391</xdr:row>
      <xdr:rowOff>41910</xdr:rowOff>
    </xdr:from>
    <xdr:to>
      <xdr:col>1</xdr:col>
      <xdr:colOff>1847850</xdr:colOff>
      <xdr:row>395</xdr:row>
      <xdr:rowOff>228600</xdr:rowOff>
    </xdr:to>
    <xdr:sp macro="" textlink="">
      <xdr:nvSpPr>
        <xdr:cNvPr id="8" name="TextBox 52">
          <a:extLst>
            <a:ext uri="{FF2B5EF4-FFF2-40B4-BE49-F238E27FC236}">
              <a16:creationId xmlns:a16="http://schemas.microsoft.com/office/drawing/2014/main" id="{49AEA076-2905-4D3B-B52E-D454EFBF6EE3}"/>
            </a:ext>
          </a:extLst>
        </xdr:cNvPr>
        <xdr:cNvSpPr txBox="1"/>
      </xdr:nvSpPr>
      <xdr:spPr>
        <a:xfrm>
          <a:off x="66675" y="47752635"/>
          <a:ext cx="2381250" cy="121539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600">
              <a:latin typeface="TH SarabunIT๙" pitchFamily="34" charset="-34"/>
              <a:cs typeface="TH SarabunIT๙" pitchFamily="34" charset="-34"/>
            </a:rPr>
            <a:t>ลงชื่อ..........................................ผู้จัดทำ</a:t>
          </a:r>
        </a:p>
        <a:p>
          <a:pPr algn="ctr"/>
          <a:r>
            <a:rPr lang="th-TH" sz="1600">
              <a:latin typeface="TH SarabunIT๙" pitchFamily="34" charset="-34"/>
              <a:cs typeface="TH SarabunIT๙" pitchFamily="34" charset="-34"/>
            </a:rPr>
            <a:t>(นางศิริพร</a:t>
          </a:r>
          <a:r>
            <a:rPr lang="th-TH" sz="1600" baseline="0">
              <a:latin typeface="TH SarabunIT๙" pitchFamily="34" charset="-34"/>
              <a:cs typeface="TH SarabunIT๙" pitchFamily="34" charset="-34"/>
            </a:rPr>
            <a:t>  อังคภากรณ์กุล)</a:t>
          </a:r>
        </a:p>
        <a:p>
          <a:pPr algn="ctr"/>
          <a:r>
            <a:rPr lang="th-TH" sz="1600" baseline="0">
              <a:latin typeface="TH SarabunIT๙" pitchFamily="34" charset="-34"/>
              <a:cs typeface="TH SarabunIT๙" pitchFamily="34" charset="-34"/>
            </a:rPr>
            <a:t>เจ้าพนักงานการเงินและบัญชีชำนาญงาน</a:t>
          </a:r>
          <a:endParaRPr lang="en-US" sz="1600">
            <a:latin typeface="TH SarabunIT๙" pitchFamily="34" charset="-34"/>
            <a:cs typeface="TH SarabunIT๙" pitchFamily="34" charset="-34"/>
          </a:endParaRPr>
        </a:p>
      </xdr:txBody>
    </xdr:sp>
    <xdr:clientData/>
  </xdr:twoCellAnchor>
  <xdr:twoCellAnchor>
    <xdr:from>
      <xdr:col>1</xdr:col>
      <xdr:colOff>2162175</xdr:colOff>
      <xdr:row>391</xdr:row>
      <xdr:rowOff>19049</xdr:rowOff>
    </xdr:from>
    <xdr:to>
      <xdr:col>3</xdr:col>
      <xdr:colOff>790575</xdr:colOff>
      <xdr:row>396</xdr:row>
      <xdr:rowOff>76200</xdr:rowOff>
    </xdr:to>
    <xdr:sp macro="" textlink="">
      <xdr:nvSpPr>
        <xdr:cNvPr id="9" name="TextBox 51">
          <a:extLst>
            <a:ext uri="{FF2B5EF4-FFF2-40B4-BE49-F238E27FC236}">
              <a16:creationId xmlns:a16="http://schemas.microsoft.com/office/drawing/2014/main" id="{0817AE53-02B1-47B2-94EF-ADB2242236EF}"/>
            </a:ext>
          </a:extLst>
        </xdr:cNvPr>
        <xdr:cNvSpPr txBox="1"/>
      </xdr:nvSpPr>
      <xdr:spPr>
        <a:xfrm>
          <a:off x="2762250" y="47729774"/>
          <a:ext cx="3028950" cy="13430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600">
              <a:solidFill>
                <a:schemeClr val="dk1"/>
              </a:solidFill>
              <a:effectLst/>
              <a:latin typeface="TH SarabunIT๙" pitchFamily="34" charset="-34"/>
              <a:ea typeface="+mn-ea"/>
              <a:cs typeface="TH SarabunIT๙" pitchFamily="34" charset="-34"/>
            </a:rPr>
            <a:t>ลงชื่อ..................................................ผู้รับรอง</a:t>
          </a:r>
        </a:p>
        <a:p>
          <a:pPr algn="ctr"/>
          <a:r>
            <a:rPr lang="th-TH" sz="1600">
              <a:solidFill>
                <a:schemeClr val="dk1"/>
              </a:solidFill>
              <a:effectLst/>
              <a:latin typeface="TH SarabunIT๙" pitchFamily="34" charset="-34"/>
              <a:ea typeface="+mn-ea"/>
              <a:cs typeface="TH SarabunIT๙" pitchFamily="34" charset="-34"/>
            </a:rPr>
            <a:t>(นายประเสริฐ  นิมมานสมัย)</a:t>
          </a:r>
          <a:endParaRPr lang="en-US" sz="1600">
            <a:effectLst/>
            <a:latin typeface="TH SarabunIT๙" pitchFamily="34" charset="-34"/>
            <a:cs typeface="TH SarabunIT๙" pitchFamily="34" charset="-34"/>
          </a:endParaRPr>
        </a:p>
        <a:p>
          <a:pPr algn="ctr"/>
          <a:r>
            <a:rPr lang="th-TH" sz="1600" baseline="0">
              <a:solidFill>
                <a:schemeClr val="dk1"/>
              </a:solidFill>
              <a:effectLst/>
              <a:latin typeface="TH SarabunIT๙" pitchFamily="34" charset="-34"/>
              <a:ea typeface="+mn-ea"/>
              <a:cs typeface="TH SarabunIT๙" pitchFamily="34" charset="-34"/>
            </a:rPr>
            <a:t>นักวิทยาศาสตร์ชำนาญการพิเศษ รักษาราชการแทน                                          หัวหน้าสำนักงานป้องกันและบรรเทาสาธารณภัย</a:t>
          </a:r>
        </a:p>
        <a:p>
          <a:pPr algn="ctr"/>
          <a:r>
            <a:rPr lang="th-TH" sz="1600" baseline="0">
              <a:solidFill>
                <a:schemeClr val="dk1"/>
              </a:solidFill>
              <a:effectLst/>
              <a:latin typeface="TH SarabunIT๙" pitchFamily="34" charset="-34"/>
              <a:ea typeface="+mn-ea"/>
              <a:cs typeface="TH SarabunIT๙" pitchFamily="34" charset="-34"/>
            </a:rPr>
            <a:t>จังหวัดหนองบัวลำภู</a:t>
          </a:r>
          <a:endParaRPr lang="en-US" sz="1600">
            <a:effectLst/>
            <a:latin typeface="TH SarabunIT๙" pitchFamily="34" charset="-34"/>
            <a:cs typeface="TH SarabunIT๙" pitchFamily="34" charset="-34"/>
          </a:endParaRPr>
        </a:p>
        <a:p>
          <a:pPr algn="ctr"/>
          <a:endParaRPr lang="en-US" sz="1100"/>
        </a:p>
      </xdr:txBody>
    </xdr:sp>
    <xdr:clientData/>
  </xdr:twoCellAnchor>
  <xdr:twoCellAnchor>
    <xdr:from>
      <xdr:col>0</xdr:col>
      <xdr:colOff>66675</xdr:colOff>
      <xdr:row>309</xdr:row>
      <xdr:rowOff>41910</xdr:rowOff>
    </xdr:from>
    <xdr:to>
      <xdr:col>1</xdr:col>
      <xdr:colOff>1847850</xdr:colOff>
      <xdr:row>313</xdr:row>
      <xdr:rowOff>228600</xdr:rowOff>
    </xdr:to>
    <xdr:sp macro="" textlink="">
      <xdr:nvSpPr>
        <xdr:cNvPr id="10" name="TextBox 52">
          <a:extLst>
            <a:ext uri="{FF2B5EF4-FFF2-40B4-BE49-F238E27FC236}">
              <a16:creationId xmlns:a16="http://schemas.microsoft.com/office/drawing/2014/main" id="{1A3B7281-D063-4442-8ECD-0D0C09140CA2}"/>
            </a:ext>
          </a:extLst>
        </xdr:cNvPr>
        <xdr:cNvSpPr txBox="1"/>
      </xdr:nvSpPr>
      <xdr:spPr>
        <a:xfrm>
          <a:off x="66675" y="27007185"/>
          <a:ext cx="2381250" cy="121539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600">
              <a:latin typeface="TH SarabunIT๙" pitchFamily="34" charset="-34"/>
              <a:cs typeface="TH SarabunIT๙" pitchFamily="34" charset="-34"/>
            </a:rPr>
            <a:t>ลงชื่อ..........................................ผู้จัดทำ</a:t>
          </a:r>
        </a:p>
        <a:p>
          <a:pPr algn="ctr"/>
          <a:r>
            <a:rPr lang="th-TH" sz="1600">
              <a:latin typeface="TH SarabunIT๙" pitchFamily="34" charset="-34"/>
              <a:cs typeface="TH SarabunIT๙" pitchFamily="34" charset="-34"/>
            </a:rPr>
            <a:t>(นางศิริพร</a:t>
          </a:r>
          <a:r>
            <a:rPr lang="th-TH" sz="1600" baseline="0">
              <a:latin typeface="TH SarabunIT๙" pitchFamily="34" charset="-34"/>
              <a:cs typeface="TH SarabunIT๙" pitchFamily="34" charset="-34"/>
            </a:rPr>
            <a:t>  อังคภากรณ์กุล)</a:t>
          </a:r>
        </a:p>
        <a:p>
          <a:pPr algn="ctr"/>
          <a:r>
            <a:rPr lang="th-TH" sz="1600" baseline="0">
              <a:latin typeface="TH SarabunIT๙" pitchFamily="34" charset="-34"/>
              <a:cs typeface="TH SarabunIT๙" pitchFamily="34" charset="-34"/>
            </a:rPr>
            <a:t>เจ้าพนักงานการเงินและบัญชีชำนาญงาน</a:t>
          </a:r>
          <a:endParaRPr lang="en-US" sz="1600">
            <a:latin typeface="TH SarabunIT๙" pitchFamily="34" charset="-34"/>
            <a:cs typeface="TH SarabunIT๙" pitchFamily="34" charset="-34"/>
          </a:endParaRPr>
        </a:p>
      </xdr:txBody>
    </xdr:sp>
    <xdr:clientData/>
  </xdr:twoCellAnchor>
  <xdr:twoCellAnchor>
    <xdr:from>
      <xdr:col>1</xdr:col>
      <xdr:colOff>2190751</xdr:colOff>
      <xdr:row>309</xdr:row>
      <xdr:rowOff>19050</xdr:rowOff>
    </xdr:from>
    <xdr:to>
      <xdr:col>3</xdr:col>
      <xdr:colOff>1104901</xdr:colOff>
      <xdr:row>314</xdr:row>
      <xdr:rowOff>104775</xdr:rowOff>
    </xdr:to>
    <xdr:sp macro="" textlink="">
      <xdr:nvSpPr>
        <xdr:cNvPr id="11" name="TextBox 51">
          <a:extLst>
            <a:ext uri="{FF2B5EF4-FFF2-40B4-BE49-F238E27FC236}">
              <a16:creationId xmlns:a16="http://schemas.microsoft.com/office/drawing/2014/main" id="{D41CCEDE-3ECB-45DE-8F44-C431F39F1DFD}"/>
            </a:ext>
          </a:extLst>
        </xdr:cNvPr>
        <xdr:cNvSpPr txBox="1"/>
      </xdr:nvSpPr>
      <xdr:spPr>
        <a:xfrm>
          <a:off x="2790826" y="26984325"/>
          <a:ext cx="3314700" cy="1371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600">
              <a:solidFill>
                <a:schemeClr val="dk1"/>
              </a:solidFill>
              <a:effectLst/>
              <a:latin typeface="TH SarabunIT๙" pitchFamily="34" charset="-34"/>
              <a:ea typeface="+mn-ea"/>
              <a:cs typeface="TH SarabunIT๙" pitchFamily="34" charset="-34"/>
            </a:rPr>
            <a:t>ลงชื่อ..................................................ผู้รับรอง</a:t>
          </a:r>
        </a:p>
        <a:p>
          <a:pPr algn="ctr"/>
          <a:r>
            <a:rPr lang="th-TH" sz="1600">
              <a:solidFill>
                <a:schemeClr val="dk1"/>
              </a:solidFill>
              <a:effectLst/>
              <a:latin typeface="TH SarabunIT๙" pitchFamily="34" charset="-34"/>
              <a:ea typeface="+mn-ea"/>
              <a:cs typeface="TH SarabunIT๙" pitchFamily="34" charset="-34"/>
            </a:rPr>
            <a:t>(นายประเสริฐ  นิมมานสมัย)</a:t>
          </a:r>
          <a:endParaRPr lang="en-US" sz="1600">
            <a:effectLst/>
            <a:latin typeface="TH SarabunIT๙" pitchFamily="34" charset="-34"/>
            <a:cs typeface="TH SarabunIT๙" pitchFamily="34" charset="-34"/>
          </a:endParaRPr>
        </a:p>
        <a:p>
          <a:pPr algn="ctr"/>
          <a:r>
            <a:rPr lang="th-TH" sz="1600" baseline="0">
              <a:solidFill>
                <a:schemeClr val="dk1"/>
              </a:solidFill>
              <a:effectLst/>
              <a:latin typeface="TH SarabunIT๙" pitchFamily="34" charset="-34"/>
              <a:ea typeface="+mn-ea"/>
              <a:cs typeface="TH SarabunIT๙" pitchFamily="34" charset="-34"/>
            </a:rPr>
            <a:t>นักวิทยาศาสตร์ชำนาญการพิเศษ รักษาราชการแทน                หัวหน้าสำนักงานป้องกันและบรรเทาสาธารณภัย</a:t>
          </a:r>
        </a:p>
        <a:p>
          <a:pPr algn="ctr"/>
          <a:r>
            <a:rPr lang="th-TH" sz="1600" baseline="0">
              <a:solidFill>
                <a:schemeClr val="dk1"/>
              </a:solidFill>
              <a:effectLst/>
              <a:latin typeface="TH SarabunIT๙" pitchFamily="34" charset="-34"/>
              <a:ea typeface="+mn-ea"/>
              <a:cs typeface="TH SarabunIT๙" pitchFamily="34" charset="-34"/>
            </a:rPr>
            <a:t>จังหวัดหนองบัวลำภู</a:t>
          </a:r>
          <a:endParaRPr lang="en-US" sz="1600">
            <a:effectLst/>
            <a:latin typeface="TH SarabunIT๙" pitchFamily="34" charset="-34"/>
            <a:cs typeface="TH SarabunIT๙" pitchFamily="34" charset="-34"/>
          </a:endParaRPr>
        </a:p>
        <a:p>
          <a:pPr algn="ctr"/>
          <a:endParaRPr lang="en-US" sz="1100"/>
        </a:p>
      </xdr:txBody>
    </xdr:sp>
    <xdr:clientData/>
  </xdr:twoCellAnchor>
  <xdr:twoCellAnchor>
    <xdr:from>
      <xdr:col>0</xdr:col>
      <xdr:colOff>0</xdr:colOff>
      <xdr:row>431</xdr:row>
      <xdr:rowOff>142875</xdr:rowOff>
    </xdr:from>
    <xdr:to>
      <xdr:col>1</xdr:col>
      <xdr:colOff>1743075</xdr:colOff>
      <xdr:row>434</xdr:row>
      <xdr:rowOff>247650</xdr:rowOff>
    </xdr:to>
    <xdr:sp macro="" textlink="">
      <xdr:nvSpPr>
        <xdr:cNvPr id="12" name="TextBox 49">
          <a:extLst>
            <a:ext uri="{FF2B5EF4-FFF2-40B4-BE49-F238E27FC236}">
              <a16:creationId xmlns:a16="http://schemas.microsoft.com/office/drawing/2014/main" id="{A64F35D4-296F-4E1D-B543-A8EE17409C2F}"/>
            </a:ext>
          </a:extLst>
        </xdr:cNvPr>
        <xdr:cNvSpPr txBox="1"/>
      </xdr:nvSpPr>
      <xdr:spPr>
        <a:xfrm>
          <a:off x="0" y="58197750"/>
          <a:ext cx="2343150" cy="8763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600">
              <a:latin typeface="TH SarabunIT๙" pitchFamily="34" charset="-34"/>
              <a:cs typeface="TH SarabunIT๙" pitchFamily="34" charset="-34"/>
            </a:rPr>
            <a:t>ลงชื่อ................................ผู้จัดทำ</a:t>
          </a:r>
        </a:p>
        <a:p>
          <a:pPr algn="ctr"/>
          <a:r>
            <a:rPr lang="th-TH" sz="1600">
              <a:latin typeface="TH SarabunIT๙" pitchFamily="34" charset="-34"/>
              <a:cs typeface="TH SarabunIT๙" pitchFamily="34" charset="-34"/>
            </a:rPr>
            <a:t>(นางศิริพร</a:t>
          </a:r>
          <a:r>
            <a:rPr lang="th-TH" sz="1600" baseline="0">
              <a:latin typeface="TH SarabunIT๙" pitchFamily="34" charset="-34"/>
              <a:cs typeface="TH SarabunIT๙" pitchFamily="34" charset="-34"/>
            </a:rPr>
            <a:t>  อังคภากรณ์กุล)</a:t>
          </a:r>
        </a:p>
        <a:p>
          <a:pPr algn="ctr"/>
          <a:r>
            <a:rPr lang="th-TH" sz="1600" baseline="0">
              <a:latin typeface="TH SarabunIT๙" pitchFamily="34" charset="-34"/>
              <a:cs typeface="TH SarabunIT๙" pitchFamily="34" charset="-34"/>
            </a:rPr>
            <a:t>เจ้าพนักงานการเงินและบัญชีชำนาญงาน</a:t>
          </a:r>
          <a:endParaRPr lang="en-US" sz="1600">
            <a:latin typeface="TH SarabunIT๙" pitchFamily="34" charset="-34"/>
            <a:cs typeface="TH SarabunIT๙" pitchFamily="34" charset="-34"/>
          </a:endParaRPr>
        </a:p>
      </xdr:txBody>
    </xdr:sp>
    <xdr:clientData/>
  </xdr:twoCellAnchor>
  <xdr:twoCellAnchor>
    <xdr:from>
      <xdr:col>1</xdr:col>
      <xdr:colOff>2181225</xdr:colOff>
      <xdr:row>431</xdr:row>
      <xdr:rowOff>144781</xdr:rowOff>
    </xdr:from>
    <xdr:to>
      <xdr:col>3</xdr:col>
      <xdr:colOff>1143000</xdr:colOff>
      <xdr:row>436</xdr:row>
      <xdr:rowOff>209550</xdr:rowOff>
    </xdr:to>
    <xdr:sp macro="" textlink="">
      <xdr:nvSpPr>
        <xdr:cNvPr id="13" name="TextBox 51">
          <a:extLst>
            <a:ext uri="{FF2B5EF4-FFF2-40B4-BE49-F238E27FC236}">
              <a16:creationId xmlns:a16="http://schemas.microsoft.com/office/drawing/2014/main" id="{DE06E928-3A97-496F-A32B-DAB0BE963485}"/>
            </a:ext>
          </a:extLst>
        </xdr:cNvPr>
        <xdr:cNvSpPr txBox="1"/>
      </xdr:nvSpPr>
      <xdr:spPr>
        <a:xfrm>
          <a:off x="2781300" y="58199656"/>
          <a:ext cx="3362325" cy="13506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600">
              <a:solidFill>
                <a:schemeClr val="dk1"/>
              </a:solidFill>
              <a:effectLst/>
              <a:latin typeface="TH SarabunIT๙" pitchFamily="34" charset="-34"/>
              <a:ea typeface="+mn-ea"/>
              <a:cs typeface="TH SarabunIT๙" pitchFamily="34" charset="-34"/>
            </a:rPr>
            <a:t>ลงชื่อ..................................................ผู้รับรอง</a:t>
          </a:r>
        </a:p>
        <a:p>
          <a:pPr algn="ctr"/>
          <a:r>
            <a:rPr lang="th-TH" sz="1600">
              <a:solidFill>
                <a:schemeClr val="dk1"/>
              </a:solidFill>
              <a:effectLst/>
              <a:latin typeface="TH SarabunIT๙" pitchFamily="34" charset="-34"/>
              <a:ea typeface="+mn-ea"/>
              <a:cs typeface="TH SarabunIT๙" pitchFamily="34" charset="-34"/>
            </a:rPr>
            <a:t>(นายประเสริฐ</a:t>
          </a:r>
          <a:r>
            <a:rPr lang="th-TH" sz="1600" baseline="0">
              <a:solidFill>
                <a:schemeClr val="dk1"/>
              </a:solidFill>
              <a:effectLst/>
              <a:latin typeface="TH SarabunIT๙" pitchFamily="34" charset="-34"/>
              <a:ea typeface="+mn-ea"/>
              <a:cs typeface="TH SarabunIT๙" pitchFamily="34" charset="-34"/>
            </a:rPr>
            <a:t>  นิมมานสมัย)</a:t>
          </a:r>
          <a:endParaRPr lang="en-US" sz="1600">
            <a:effectLst/>
            <a:latin typeface="TH SarabunIT๙" pitchFamily="34" charset="-34"/>
            <a:cs typeface="TH SarabunIT๙" pitchFamily="34" charset="-34"/>
          </a:endParaRPr>
        </a:p>
        <a:p>
          <a:pPr algn="ctr"/>
          <a:r>
            <a:rPr lang="th-TH" sz="1600" baseline="0">
              <a:solidFill>
                <a:schemeClr val="dk1"/>
              </a:solidFill>
              <a:effectLst/>
              <a:latin typeface="TH SarabunIT๙" pitchFamily="34" charset="-34"/>
              <a:ea typeface="+mn-ea"/>
              <a:cs typeface="TH SarabunIT๙" pitchFamily="34" charset="-34"/>
            </a:rPr>
            <a:t>นักวิทยาศาสตร์ชำนาญการพิเศษ รักษาราชการแทน                หัวหน้าสำนักงานป้องกันและบรรเทาสาธารณภัย</a:t>
          </a:r>
        </a:p>
        <a:p>
          <a:pPr algn="ctr"/>
          <a:r>
            <a:rPr lang="th-TH" sz="1600" baseline="0">
              <a:solidFill>
                <a:schemeClr val="dk1"/>
              </a:solidFill>
              <a:effectLst/>
              <a:latin typeface="TH SarabunIT๙" pitchFamily="34" charset="-34"/>
              <a:ea typeface="+mn-ea"/>
              <a:cs typeface="TH SarabunIT๙" pitchFamily="34" charset="-34"/>
            </a:rPr>
            <a:t>จังหวัดหนองบัวลำภู</a:t>
          </a:r>
          <a:endParaRPr lang="en-US" sz="1600">
            <a:effectLst/>
            <a:latin typeface="TH SarabunIT๙" pitchFamily="34" charset="-34"/>
            <a:cs typeface="TH SarabunIT๙" pitchFamily="34" charset="-34"/>
          </a:endParaRPr>
        </a:p>
        <a:p>
          <a:pPr algn="ctr"/>
          <a:endParaRPr lang="en-US" sz="1100"/>
        </a:p>
      </xdr:txBody>
    </xdr:sp>
    <xdr:clientData/>
  </xdr:twoCellAnchor>
  <xdr:twoCellAnchor>
    <xdr:from>
      <xdr:col>0</xdr:col>
      <xdr:colOff>66675</xdr:colOff>
      <xdr:row>472</xdr:row>
      <xdr:rowOff>41910</xdr:rowOff>
    </xdr:from>
    <xdr:to>
      <xdr:col>1</xdr:col>
      <xdr:colOff>1847850</xdr:colOff>
      <xdr:row>476</xdr:row>
      <xdr:rowOff>228600</xdr:rowOff>
    </xdr:to>
    <xdr:sp macro="" textlink="">
      <xdr:nvSpPr>
        <xdr:cNvPr id="14" name="TextBox 52">
          <a:extLst>
            <a:ext uri="{FF2B5EF4-FFF2-40B4-BE49-F238E27FC236}">
              <a16:creationId xmlns:a16="http://schemas.microsoft.com/office/drawing/2014/main" id="{C96FCB02-FB40-4447-8475-447E8FA6B8C5}"/>
            </a:ext>
          </a:extLst>
        </xdr:cNvPr>
        <xdr:cNvSpPr txBox="1"/>
      </xdr:nvSpPr>
      <xdr:spPr>
        <a:xfrm>
          <a:off x="66675" y="68593335"/>
          <a:ext cx="2381250" cy="121539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600">
              <a:latin typeface="TH SarabunIT๙" pitchFamily="34" charset="-34"/>
              <a:cs typeface="TH SarabunIT๙" pitchFamily="34" charset="-34"/>
            </a:rPr>
            <a:t>ลงชื่อ..........................................ผู้จัดทำ</a:t>
          </a:r>
        </a:p>
        <a:p>
          <a:pPr algn="ctr"/>
          <a:r>
            <a:rPr lang="th-TH" sz="1600">
              <a:latin typeface="TH SarabunIT๙" pitchFamily="34" charset="-34"/>
              <a:cs typeface="TH SarabunIT๙" pitchFamily="34" charset="-34"/>
            </a:rPr>
            <a:t>(นางศิริพร</a:t>
          </a:r>
          <a:r>
            <a:rPr lang="th-TH" sz="1600" baseline="0">
              <a:latin typeface="TH SarabunIT๙" pitchFamily="34" charset="-34"/>
              <a:cs typeface="TH SarabunIT๙" pitchFamily="34" charset="-34"/>
            </a:rPr>
            <a:t>  อังคภากรณ์กุล)</a:t>
          </a:r>
        </a:p>
        <a:p>
          <a:pPr algn="ctr"/>
          <a:r>
            <a:rPr lang="th-TH" sz="1600" baseline="0">
              <a:latin typeface="TH SarabunIT๙" pitchFamily="34" charset="-34"/>
              <a:cs typeface="TH SarabunIT๙" pitchFamily="34" charset="-34"/>
            </a:rPr>
            <a:t>เจ้าพนักงานการเงินและบัญชีชำนาญงาน</a:t>
          </a:r>
          <a:endParaRPr lang="en-US" sz="1600">
            <a:latin typeface="TH SarabunIT๙" pitchFamily="34" charset="-34"/>
            <a:cs typeface="TH SarabunIT๙" pitchFamily="34" charset="-34"/>
          </a:endParaRPr>
        </a:p>
      </xdr:txBody>
    </xdr:sp>
    <xdr:clientData/>
  </xdr:twoCellAnchor>
  <xdr:twoCellAnchor>
    <xdr:from>
      <xdr:col>1</xdr:col>
      <xdr:colOff>2190750</xdr:colOff>
      <xdr:row>472</xdr:row>
      <xdr:rowOff>28575</xdr:rowOff>
    </xdr:from>
    <xdr:to>
      <xdr:col>3</xdr:col>
      <xdr:colOff>1038225</xdr:colOff>
      <xdr:row>477</xdr:row>
      <xdr:rowOff>171450</xdr:rowOff>
    </xdr:to>
    <xdr:sp macro="" textlink="">
      <xdr:nvSpPr>
        <xdr:cNvPr id="15" name="TextBox 51">
          <a:extLst>
            <a:ext uri="{FF2B5EF4-FFF2-40B4-BE49-F238E27FC236}">
              <a16:creationId xmlns:a16="http://schemas.microsoft.com/office/drawing/2014/main" id="{7098CA12-8BA5-4E14-883D-5535F629CCCB}"/>
            </a:ext>
          </a:extLst>
        </xdr:cNvPr>
        <xdr:cNvSpPr txBox="1"/>
      </xdr:nvSpPr>
      <xdr:spPr>
        <a:xfrm>
          <a:off x="2790825" y="68580000"/>
          <a:ext cx="3248025" cy="1428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600">
              <a:solidFill>
                <a:schemeClr val="dk1"/>
              </a:solidFill>
              <a:effectLst/>
              <a:latin typeface="TH SarabunIT๙" pitchFamily="34" charset="-34"/>
              <a:ea typeface="+mn-ea"/>
              <a:cs typeface="TH SarabunIT๙" pitchFamily="34" charset="-34"/>
            </a:rPr>
            <a:t>ลงชื่อ..................................................ผู้รับรอง</a:t>
          </a:r>
        </a:p>
        <a:p>
          <a:pPr algn="ctr"/>
          <a:r>
            <a:rPr lang="th-TH" sz="1600">
              <a:solidFill>
                <a:schemeClr val="dk1"/>
              </a:solidFill>
              <a:effectLst/>
              <a:latin typeface="TH SarabunIT๙" pitchFamily="34" charset="-34"/>
              <a:ea typeface="+mn-ea"/>
              <a:cs typeface="TH SarabunIT๙" pitchFamily="34" charset="-34"/>
            </a:rPr>
            <a:t>(นายประเสริฐ  นิมมานสมัย)</a:t>
          </a:r>
          <a:endParaRPr lang="en-US" sz="1600">
            <a:effectLst/>
            <a:latin typeface="TH SarabunIT๙" pitchFamily="34" charset="-34"/>
            <a:cs typeface="TH SarabunIT๙" pitchFamily="34" charset="-34"/>
          </a:endParaRPr>
        </a:p>
        <a:p>
          <a:pPr algn="ctr"/>
          <a:r>
            <a:rPr lang="th-TH" sz="1600" baseline="0">
              <a:solidFill>
                <a:schemeClr val="dk1"/>
              </a:solidFill>
              <a:effectLst/>
              <a:latin typeface="TH SarabunIT๙" pitchFamily="34" charset="-34"/>
              <a:ea typeface="+mn-ea"/>
              <a:cs typeface="TH SarabunIT๙" pitchFamily="34" charset="-34"/>
            </a:rPr>
            <a:t>นักวิทยาศาสตร์ชำนาญการพิเศษ รักษาราชการแทน                หัวหน้าสำนักงานป้องกันและบรรเทาสาธารณภัย</a:t>
          </a:r>
        </a:p>
        <a:p>
          <a:pPr algn="ctr"/>
          <a:r>
            <a:rPr lang="th-TH" sz="1600" baseline="0">
              <a:solidFill>
                <a:schemeClr val="dk1"/>
              </a:solidFill>
              <a:effectLst/>
              <a:latin typeface="TH SarabunIT๙" pitchFamily="34" charset="-34"/>
              <a:ea typeface="+mn-ea"/>
              <a:cs typeface="TH SarabunIT๙" pitchFamily="34" charset="-34"/>
            </a:rPr>
            <a:t>จังหวัดหนองบัวลำภู</a:t>
          </a:r>
          <a:endParaRPr lang="en-US" sz="1600">
            <a:effectLst/>
            <a:latin typeface="TH SarabunIT๙" pitchFamily="34" charset="-34"/>
            <a:cs typeface="TH SarabunIT๙" pitchFamily="34" charset="-34"/>
          </a:endParaRPr>
        </a:p>
        <a:p>
          <a:pPr algn="ctr"/>
          <a:endParaRPr lang="en-US" sz="1100"/>
        </a:p>
      </xdr:txBody>
    </xdr:sp>
    <xdr:clientData/>
  </xdr:twoCellAnchor>
  <xdr:twoCellAnchor>
    <xdr:from>
      <xdr:col>0</xdr:col>
      <xdr:colOff>66675</xdr:colOff>
      <xdr:row>554</xdr:row>
      <xdr:rowOff>41910</xdr:rowOff>
    </xdr:from>
    <xdr:to>
      <xdr:col>1</xdr:col>
      <xdr:colOff>1847850</xdr:colOff>
      <xdr:row>558</xdr:row>
      <xdr:rowOff>228600</xdr:rowOff>
    </xdr:to>
    <xdr:sp macro="" textlink="">
      <xdr:nvSpPr>
        <xdr:cNvPr id="16" name="TextBox 52">
          <a:extLst>
            <a:ext uri="{FF2B5EF4-FFF2-40B4-BE49-F238E27FC236}">
              <a16:creationId xmlns:a16="http://schemas.microsoft.com/office/drawing/2014/main" id="{6DFD58BA-43EC-4EB4-91E7-5AC5635854C3}"/>
            </a:ext>
          </a:extLst>
        </xdr:cNvPr>
        <xdr:cNvSpPr txBox="1"/>
      </xdr:nvSpPr>
      <xdr:spPr>
        <a:xfrm>
          <a:off x="66675" y="89462610"/>
          <a:ext cx="2381250" cy="121539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600">
              <a:latin typeface="TH SarabunIT๙" pitchFamily="34" charset="-34"/>
              <a:cs typeface="TH SarabunIT๙" pitchFamily="34" charset="-34"/>
            </a:rPr>
            <a:t>ลงชื่อ..........................................ผู้จัดทำ</a:t>
          </a:r>
        </a:p>
        <a:p>
          <a:pPr algn="ctr"/>
          <a:r>
            <a:rPr lang="th-TH" sz="1600">
              <a:latin typeface="TH SarabunIT๙" pitchFamily="34" charset="-34"/>
              <a:cs typeface="TH SarabunIT๙" pitchFamily="34" charset="-34"/>
            </a:rPr>
            <a:t>(นางศิริพร</a:t>
          </a:r>
          <a:r>
            <a:rPr lang="th-TH" sz="1600" baseline="0">
              <a:latin typeface="TH SarabunIT๙" pitchFamily="34" charset="-34"/>
              <a:cs typeface="TH SarabunIT๙" pitchFamily="34" charset="-34"/>
            </a:rPr>
            <a:t>  อังคภากรณ์กุล)</a:t>
          </a:r>
        </a:p>
        <a:p>
          <a:pPr algn="ctr"/>
          <a:r>
            <a:rPr lang="th-TH" sz="1600" baseline="0">
              <a:latin typeface="TH SarabunIT๙" pitchFamily="34" charset="-34"/>
              <a:cs typeface="TH SarabunIT๙" pitchFamily="34" charset="-34"/>
            </a:rPr>
            <a:t>เจ้าพนักงานการเงินและบัญชีชำนาญงาน</a:t>
          </a:r>
          <a:endParaRPr lang="en-US" sz="1600">
            <a:latin typeface="TH SarabunIT๙" pitchFamily="34" charset="-34"/>
            <a:cs typeface="TH SarabunIT๙" pitchFamily="34" charset="-34"/>
          </a:endParaRPr>
        </a:p>
      </xdr:txBody>
    </xdr:sp>
    <xdr:clientData/>
  </xdr:twoCellAnchor>
  <xdr:twoCellAnchor>
    <xdr:from>
      <xdr:col>1</xdr:col>
      <xdr:colOff>2181225</xdr:colOff>
      <xdr:row>554</xdr:row>
      <xdr:rowOff>19050</xdr:rowOff>
    </xdr:from>
    <xdr:to>
      <xdr:col>3</xdr:col>
      <xdr:colOff>1123950</xdr:colOff>
      <xdr:row>559</xdr:row>
      <xdr:rowOff>152400</xdr:rowOff>
    </xdr:to>
    <xdr:sp macro="" textlink="">
      <xdr:nvSpPr>
        <xdr:cNvPr id="17" name="TextBox 51">
          <a:extLst>
            <a:ext uri="{FF2B5EF4-FFF2-40B4-BE49-F238E27FC236}">
              <a16:creationId xmlns:a16="http://schemas.microsoft.com/office/drawing/2014/main" id="{D7BAC476-08EA-4AD3-B9B9-85988CF9D396}"/>
            </a:ext>
          </a:extLst>
        </xdr:cNvPr>
        <xdr:cNvSpPr txBox="1"/>
      </xdr:nvSpPr>
      <xdr:spPr>
        <a:xfrm>
          <a:off x="2781300" y="89439750"/>
          <a:ext cx="3343275" cy="1419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600">
              <a:solidFill>
                <a:schemeClr val="dk1"/>
              </a:solidFill>
              <a:effectLst/>
              <a:latin typeface="TH SarabunIT๙" pitchFamily="34" charset="-34"/>
              <a:ea typeface="+mn-ea"/>
              <a:cs typeface="TH SarabunIT๙" pitchFamily="34" charset="-34"/>
            </a:rPr>
            <a:t>ลงชื่อ..................................................ผู้รับรอง</a:t>
          </a:r>
        </a:p>
        <a:p>
          <a:pPr algn="ctr"/>
          <a:r>
            <a:rPr lang="th-TH" sz="1600">
              <a:solidFill>
                <a:schemeClr val="dk1"/>
              </a:solidFill>
              <a:effectLst/>
              <a:latin typeface="TH SarabunIT๙" pitchFamily="34" charset="-34"/>
              <a:ea typeface="+mn-ea"/>
              <a:cs typeface="TH SarabunIT๙" pitchFamily="34" charset="-34"/>
            </a:rPr>
            <a:t>(นายประเสริฐ  นิมมานสมัย)</a:t>
          </a:r>
          <a:endParaRPr lang="en-US" sz="1600">
            <a:effectLst/>
            <a:latin typeface="TH SarabunIT๙" pitchFamily="34" charset="-34"/>
            <a:cs typeface="TH SarabunIT๙" pitchFamily="34" charset="-34"/>
          </a:endParaRPr>
        </a:p>
        <a:p>
          <a:pPr algn="ctr"/>
          <a:r>
            <a:rPr lang="th-TH" sz="1600" baseline="0">
              <a:solidFill>
                <a:schemeClr val="dk1"/>
              </a:solidFill>
              <a:effectLst/>
              <a:latin typeface="TH SarabunIT๙" pitchFamily="34" charset="-34"/>
              <a:ea typeface="+mn-ea"/>
              <a:cs typeface="TH SarabunIT๙" pitchFamily="34" charset="-34"/>
            </a:rPr>
            <a:t>นักวิทยาศาสตร์ชำนาญการพิเศษ รักษาราชการแทน                 หัวหน้าสำนักงานป้องกันและบรรเทาสาธารณภัย</a:t>
          </a:r>
        </a:p>
        <a:p>
          <a:pPr algn="ctr"/>
          <a:r>
            <a:rPr lang="th-TH" sz="1600" baseline="0">
              <a:solidFill>
                <a:schemeClr val="dk1"/>
              </a:solidFill>
              <a:effectLst/>
              <a:latin typeface="TH SarabunIT๙" pitchFamily="34" charset="-34"/>
              <a:ea typeface="+mn-ea"/>
              <a:cs typeface="TH SarabunIT๙" pitchFamily="34" charset="-34"/>
            </a:rPr>
            <a:t>จังหวัดหนองบัวลำภู</a:t>
          </a:r>
          <a:endParaRPr lang="en-US" sz="1600">
            <a:effectLst/>
            <a:latin typeface="TH SarabunIT๙" pitchFamily="34" charset="-34"/>
            <a:cs typeface="TH SarabunIT๙" pitchFamily="34" charset="-34"/>
          </a:endParaRPr>
        </a:p>
        <a:p>
          <a:pPr algn="ctr"/>
          <a:endParaRPr lang="en-US" sz="1100"/>
        </a:p>
      </xdr:txBody>
    </xdr:sp>
    <xdr:clientData/>
  </xdr:twoCellAnchor>
  <xdr:twoCellAnchor>
    <xdr:from>
      <xdr:col>0</xdr:col>
      <xdr:colOff>66675</xdr:colOff>
      <xdr:row>595</xdr:row>
      <xdr:rowOff>41910</xdr:rowOff>
    </xdr:from>
    <xdr:to>
      <xdr:col>1</xdr:col>
      <xdr:colOff>1847850</xdr:colOff>
      <xdr:row>599</xdr:row>
      <xdr:rowOff>228600</xdr:rowOff>
    </xdr:to>
    <xdr:sp macro="" textlink="">
      <xdr:nvSpPr>
        <xdr:cNvPr id="18" name="TextBox 52">
          <a:extLst>
            <a:ext uri="{FF2B5EF4-FFF2-40B4-BE49-F238E27FC236}">
              <a16:creationId xmlns:a16="http://schemas.microsoft.com/office/drawing/2014/main" id="{1120DF95-3FAC-4B51-9F2F-2DC0DC0EAC29}"/>
            </a:ext>
          </a:extLst>
        </xdr:cNvPr>
        <xdr:cNvSpPr txBox="1"/>
      </xdr:nvSpPr>
      <xdr:spPr>
        <a:xfrm>
          <a:off x="66675" y="99835335"/>
          <a:ext cx="2381250" cy="121539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600">
              <a:latin typeface="TH SarabunIT๙" pitchFamily="34" charset="-34"/>
              <a:cs typeface="TH SarabunIT๙" pitchFamily="34" charset="-34"/>
            </a:rPr>
            <a:t>ลงชื่อ..........................................ผู้จัดทำ</a:t>
          </a:r>
        </a:p>
        <a:p>
          <a:pPr algn="ctr"/>
          <a:r>
            <a:rPr lang="th-TH" sz="1600">
              <a:latin typeface="TH SarabunIT๙" pitchFamily="34" charset="-34"/>
              <a:cs typeface="TH SarabunIT๙" pitchFamily="34" charset="-34"/>
            </a:rPr>
            <a:t>(นางศิริพร</a:t>
          </a:r>
          <a:r>
            <a:rPr lang="th-TH" sz="1600" baseline="0">
              <a:latin typeface="TH SarabunIT๙" pitchFamily="34" charset="-34"/>
              <a:cs typeface="TH SarabunIT๙" pitchFamily="34" charset="-34"/>
            </a:rPr>
            <a:t>  อังคภากรณ์กุล)</a:t>
          </a:r>
        </a:p>
        <a:p>
          <a:pPr algn="ctr"/>
          <a:r>
            <a:rPr lang="th-TH" sz="1600" baseline="0">
              <a:latin typeface="TH SarabunIT๙" pitchFamily="34" charset="-34"/>
              <a:cs typeface="TH SarabunIT๙" pitchFamily="34" charset="-34"/>
            </a:rPr>
            <a:t>เจ้าพนักงานการเงินและบัญชีชำนาญงาน</a:t>
          </a:r>
          <a:endParaRPr lang="en-US" sz="1600">
            <a:latin typeface="TH SarabunIT๙" pitchFamily="34" charset="-34"/>
            <a:cs typeface="TH SarabunIT๙" pitchFamily="34" charset="-34"/>
          </a:endParaRPr>
        </a:p>
      </xdr:txBody>
    </xdr:sp>
    <xdr:clientData/>
  </xdr:twoCellAnchor>
  <xdr:twoCellAnchor>
    <xdr:from>
      <xdr:col>1</xdr:col>
      <xdr:colOff>2162175</xdr:colOff>
      <xdr:row>595</xdr:row>
      <xdr:rowOff>19049</xdr:rowOff>
    </xdr:from>
    <xdr:to>
      <xdr:col>3</xdr:col>
      <xdr:colOff>790575</xdr:colOff>
      <xdr:row>600</xdr:row>
      <xdr:rowOff>76200</xdr:rowOff>
    </xdr:to>
    <xdr:sp macro="" textlink="">
      <xdr:nvSpPr>
        <xdr:cNvPr id="19" name="TextBox 51">
          <a:extLst>
            <a:ext uri="{FF2B5EF4-FFF2-40B4-BE49-F238E27FC236}">
              <a16:creationId xmlns:a16="http://schemas.microsoft.com/office/drawing/2014/main" id="{C0D92346-0B87-4AA9-8F1E-35F19333D279}"/>
            </a:ext>
          </a:extLst>
        </xdr:cNvPr>
        <xdr:cNvSpPr txBox="1"/>
      </xdr:nvSpPr>
      <xdr:spPr>
        <a:xfrm>
          <a:off x="2762250" y="99812474"/>
          <a:ext cx="3028950" cy="13430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600">
              <a:solidFill>
                <a:schemeClr val="dk1"/>
              </a:solidFill>
              <a:effectLst/>
              <a:latin typeface="TH SarabunIT๙" pitchFamily="34" charset="-34"/>
              <a:ea typeface="+mn-ea"/>
              <a:cs typeface="TH SarabunIT๙" pitchFamily="34" charset="-34"/>
            </a:rPr>
            <a:t>ลงชื่อ..................................................ผู้รับรอง</a:t>
          </a:r>
        </a:p>
        <a:p>
          <a:pPr algn="ctr"/>
          <a:r>
            <a:rPr lang="th-TH" sz="1600">
              <a:solidFill>
                <a:schemeClr val="dk1"/>
              </a:solidFill>
              <a:effectLst/>
              <a:latin typeface="TH SarabunIT๙" pitchFamily="34" charset="-34"/>
              <a:ea typeface="+mn-ea"/>
              <a:cs typeface="TH SarabunIT๙" pitchFamily="34" charset="-34"/>
            </a:rPr>
            <a:t>(นายประเสริฐ  นิมมานสมัย)</a:t>
          </a:r>
          <a:endParaRPr lang="en-US" sz="1600">
            <a:effectLst/>
            <a:latin typeface="TH SarabunIT๙" pitchFamily="34" charset="-34"/>
            <a:cs typeface="TH SarabunIT๙" pitchFamily="34" charset="-34"/>
          </a:endParaRPr>
        </a:p>
        <a:p>
          <a:pPr algn="ctr"/>
          <a:r>
            <a:rPr lang="th-TH" sz="1600" baseline="0">
              <a:solidFill>
                <a:schemeClr val="dk1"/>
              </a:solidFill>
              <a:effectLst/>
              <a:latin typeface="TH SarabunIT๙" pitchFamily="34" charset="-34"/>
              <a:ea typeface="+mn-ea"/>
              <a:cs typeface="TH SarabunIT๙" pitchFamily="34" charset="-34"/>
            </a:rPr>
            <a:t>นักวิทยาศาสตร์ชำนาญการพิเศษ รักษาราชการแทน                                          หัวหน้าสำนักงานป้องกันและบรรเทาสาธารณภัย</a:t>
          </a:r>
        </a:p>
        <a:p>
          <a:pPr algn="ctr"/>
          <a:r>
            <a:rPr lang="th-TH" sz="1600" baseline="0">
              <a:solidFill>
                <a:schemeClr val="dk1"/>
              </a:solidFill>
              <a:effectLst/>
              <a:latin typeface="TH SarabunIT๙" pitchFamily="34" charset="-34"/>
              <a:ea typeface="+mn-ea"/>
              <a:cs typeface="TH SarabunIT๙" pitchFamily="34" charset="-34"/>
            </a:rPr>
            <a:t>จังหวัดหนองบัวลำภู</a:t>
          </a:r>
          <a:endParaRPr lang="en-US" sz="1600">
            <a:effectLst/>
            <a:latin typeface="TH SarabunIT๙" pitchFamily="34" charset="-34"/>
            <a:cs typeface="TH SarabunIT๙" pitchFamily="34" charset="-34"/>
          </a:endParaRPr>
        </a:p>
        <a:p>
          <a:pPr algn="ctr"/>
          <a:endParaRPr lang="en-US" sz="1100"/>
        </a:p>
      </xdr:txBody>
    </xdr:sp>
    <xdr:clientData/>
  </xdr:twoCellAnchor>
  <xdr:twoCellAnchor>
    <xdr:from>
      <xdr:col>0</xdr:col>
      <xdr:colOff>66675</xdr:colOff>
      <xdr:row>513</xdr:row>
      <xdr:rowOff>41910</xdr:rowOff>
    </xdr:from>
    <xdr:to>
      <xdr:col>1</xdr:col>
      <xdr:colOff>1847850</xdr:colOff>
      <xdr:row>517</xdr:row>
      <xdr:rowOff>228600</xdr:rowOff>
    </xdr:to>
    <xdr:sp macro="" textlink="">
      <xdr:nvSpPr>
        <xdr:cNvPr id="20" name="TextBox 52">
          <a:extLst>
            <a:ext uri="{FF2B5EF4-FFF2-40B4-BE49-F238E27FC236}">
              <a16:creationId xmlns:a16="http://schemas.microsoft.com/office/drawing/2014/main" id="{C5C23078-B84B-4338-863C-E3C69D3AB9E1}"/>
            </a:ext>
          </a:extLst>
        </xdr:cNvPr>
        <xdr:cNvSpPr txBox="1"/>
      </xdr:nvSpPr>
      <xdr:spPr>
        <a:xfrm>
          <a:off x="66675" y="79089885"/>
          <a:ext cx="2381250" cy="121539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600">
              <a:latin typeface="TH SarabunIT๙" pitchFamily="34" charset="-34"/>
              <a:cs typeface="TH SarabunIT๙" pitchFamily="34" charset="-34"/>
            </a:rPr>
            <a:t>ลงชื่อ..........................................ผู้จัดทำ</a:t>
          </a:r>
        </a:p>
        <a:p>
          <a:pPr algn="ctr"/>
          <a:r>
            <a:rPr lang="th-TH" sz="1600">
              <a:latin typeface="TH SarabunIT๙" pitchFamily="34" charset="-34"/>
              <a:cs typeface="TH SarabunIT๙" pitchFamily="34" charset="-34"/>
            </a:rPr>
            <a:t>(นางศิริพร</a:t>
          </a:r>
          <a:r>
            <a:rPr lang="th-TH" sz="1600" baseline="0">
              <a:latin typeface="TH SarabunIT๙" pitchFamily="34" charset="-34"/>
              <a:cs typeface="TH SarabunIT๙" pitchFamily="34" charset="-34"/>
            </a:rPr>
            <a:t>  อังคภากรณ์กุล)</a:t>
          </a:r>
        </a:p>
        <a:p>
          <a:pPr algn="ctr"/>
          <a:r>
            <a:rPr lang="th-TH" sz="1600" baseline="0">
              <a:latin typeface="TH SarabunIT๙" pitchFamily="34" charset="-34"/>
              <a:cs typeface="TH SarabunIT๙" pitchFamily="34" charset="-34"/>
            </a:rPr>
            <a:t>เจ้าพนักงานการเงินและบัญชีชำนาญงาน</a:t>
          </a:r>
          <a:endParaRPr lang="en-US" sz="1600">
            <a:latin typeface="TH SarabunIT๙" pitchFamily="34" charset="-34"/>
            <a:cs typeface="TH SarabunIT๙" pitchFamily="34" charset="-34"/>
          </a:endParaRPr>
        </a:p>
      </xdr:txBody>
    </xdr:sp>
    <xdr:clientData/>
  </xdr:twoCellAnchor>
  <xdr:twoCellAnchor>
    <xdr:from>
      <xdr:col>1</xdr:col>
      <xdr:colOff>2190751</xdr:colOff>
      <xdr:row>513</xdr:row>
      <xdr:rowOff>19050</xdr:rowOff>
    </xdr:from>
    <xdr:to>
      <xdr:col>3</xdr:col>
      <xdr:colOff>1104901</xdr:colOff>
      <xdr:row>518</xdr:row>
      <xdr:rowOff>104775</xdr:rowOff>
    </xdr:to>
    <xdr:sp macro="" textlink="">
      <xdr:nvSpPr>
        <xdr:cNvPr id="21" name="TextBox 51">
          <a:extLst>
            <a:ext uri="{FF2B5EF4-FFF2-40B4-BE49-F238E27FC236}">
              <a16:creationId xmlns:a16="http://schemas.microsoft.com/office/drawing/2014/main" id="{720B3BD2-6AAE-4A8E-ACDF-C27A17410D6F}"/>
            </a:ext>
          </a:extLst>
        </xdr:cNvPr>
        <xdr:cNvSpPr txBox="1"/>
      </xdr:nvSpPr>
      <xdr:spPr>
        <a:xfrm>
          <a:off x="2790826" y="79067025"/>
          <a:ext cx="3314700" cy="1371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600">
              <a:solidFill>
                <a:schemeClr val="dk1"/>
              </a:solidFill>
              <a:effectLst/>
              <a:latin typeface="TH SarabunIT๙" pitchFamily="34" charset="-34"/>
              <a:ea typeface="+mn-ea"/>
              <a:cs typeface="TH SarabunIT๙" pitchFamily="34" charset="-34"/>
            </a:rPr>
            <a:t>ลงชื่อ..................................................ผู้รับรอง</a:t>
          </a:r>
        </a:p>
        <a:p>
          <a:pPr algn="ctr"/>
          <a:r>
            <a:rPr lang="th-TH" sz="1600">
              <a:solidFill>
                <a:schemeClr val="dk1"/>
              </a:solidFill>
              <a:effectLst/>
              <a:latin typeface="TH SarabunIT๙" pitchFamily="34" charset="-34"/>
              <a:ea typeface="+mn-ea"/>
              <a:cs typeface="TH SarabunIT๙" pitchFamily="34" charset="-34"/>
            </a:rPr>
            <a:t>(นายประเสริฐ  นิมมานสมัย)</a:t>
          </a:r>
          <a:endParaRPr lang="en-US" sz="1600">
            <a:effectLst/>
            <a:latin typeface="TH SarabunIT๙" pitchFamily="34" charset="-34"/>
            <a:cs typeface="TH SarabunIT๙" pitchFamily="34" charset="-34"/>
          </a:endParaRPr>
        </a:p>
        <a:p>
          <a:pPr algn="ctr"/>
          <a:r>
            <a:rPr lang="th-TH" sz="1600" baseline="0">
              <a:solidFill>
                <a:schemeClr val="dk1"/>
              </a:solidFill>
              <a:effectLst/>
              <a:latin typeface="TH SarabunIT๙" pitchFamily="34" charset="-34"/>
              <a:ea typeface="+mn-ea"/>
              <a:cs typeface="TH SarabunIT๙" pitchFamily="34" charset="-34"/>
            </a:rPr>
            <a:t>นักวิทยาศาสตร์ชำนาญการพิเศษ รักษาราชการแทน                หัวหน้าสำนักงานป้องกันและบรรเทาสาธารณภัย</a:t>
          </a:r>
        </a:p>
        <a:p>
          <a:pPr algn="ctr"/>
          <a:r>
            <a:rPr lang="th-TH" sz="1600" baseline="0">
              <a:solidFill>
                <a:schemeClr val="dk1"/>
              </a:solidFill>
              <a:effectLst/>
              <a:latin typeface="TH SarabunIT๙" pitchFamily="34" charset="-34"/>
              <a:ea typeface="+mn-ea"/>
              <a:cs typeface="TH SarabunIT๙" pitchFamily="34" charset="-34"/>
            </a:rPr>
            <a:t>จังหวัดหนองบัวลำภู</a:t>
          </a:r>
          <a:endParaRPr lang="en-US" sz="1600">
            <a:effectLst/>
            <a:latin typeface="TH SarabunIT๙" pitchFamily="34" charset="-34"/>
            <a:cs typeface="TH SarabunIT๙" pitchFamily="34" charset="-34"/>
          </a:endParaRPr>
        </a:p>
        <a:p>
          <a:pPr algn="ctr"/>
          <a:endParaRPr 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25</xdr:row>
      <xdr:rowOff>51435</xdr:rowOff>
    </xdr:from>
    <xdr:to>
      <xdr:col>1</xdr:col>
      <xdr:colOff>2314575</xdr:colOff>
      <xdr:row>31</xdr:row>
      <xdr:rowOff>66675</xdr:rowOff>
    </xdr:to>
    <xdr:sp macro="" textlink="">
      <xdr:nvSpPr>
        <xdr:cNvPr id="12" name="TextBox 70">
          <a:extLst>
            <a:ext uri="{FF2B5EF4-FFF2-40B4-BE49-F238E27FC236}">
              <a16:creationId xmlns:a16="http://schemas.microsoft.com/office/drawing/2014/main" id="{3C8EFB88-B9BC-4C97-B567-0E2618596F24}"/>
            </a:ext>
          </a:extLst>
        </xdr:cNvPr>
        <xdr:cNvSpPr txBox="1"/>
      </xdr:nvSpPr>
      <xdr:spPr>
        <a:xfrm>
          <a:off x="142875" y="43914060"/>
          <a:ext cx="2733675" cy="155829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600" b="1">
              <a:latin typeface="TH SarabunIT๙" pitchFamily="34" charset="-34"/>
              <a:cs typeface="TH SarabunIT๙" pitchFamily="34" charset="-34"/>
            </a:rPr>
            <a:t>ผู้จัดทำ</a:t>
          </a:r>
        </a:p>
        <a:p>
          <a:pPr algn="ctr"/>
          <a:endParaRPr lang="th-TH" sz="1600">
            <a:latin typeface="TH SarabunIT๙" pitchFamily="34" charset="-34"/>
            <a:cs typeface="TH SarabunIT๙" pitchFamily="34" charset="-34"/>
          </a:endParaRPr>
        </a:p>
        <a:p>
          <a:pPr algn="ctr"/>
          <a:endParaRPr lang="th-TH" sz="1600">
            <a:latin typeface="TH SarabunIT๙" pitchFamily="34" charset="-34"/>
            <a:cs typeface="TH SarabunIT๙" pitchFamily="34" charset="-34"/>
          </a:endParaRPr>
        </a:p>
        <a:p>
          <a:pPr algn="ctr"/>
          <a:r>
            <a:rPr lang="th-TH" sz="1600">
              <a:latin typeface="TH SarabunIT๙" pitchFamily="34" charset="-34"/>
              <a:cs typeface="TH SarabunIT๙" pitchFamily="34" charset="-34"/>
            </a:rPr>
            <a:t>(นางศิริพร</a:t>
          </a:r>
          <a:r>
            <a:rPr lang="th-TH" sz="1600" baseline="0">
              <a:latin typeface="TH SarabunIT๙" pitchFamily="34" charset="-34"/>
              <a:cs typeface="TH SarabunIT๙" pitchFamily="34" charset="-34"/>
            </a:rPr>
            <a:t>  อังคภากรณ์กุล)</a:t>
          </a:r>
        </a:p>
        <a:p>
          <a:pPr algn="ctr"/>
          <a:r>
            <a:rPr lang="th-TH" sz="1600" baseline="0">
              <a:latin typeface="TH SarabunIT๙" pitchFamily="34" charset="-34"/>
              <a:cs typeface="TH SarabunIT๙" pitchFamily="34" charset="-34"/>
            </a:rPr>
            <a:t>เจ้าพนักงานการเงินและบัญชีชำนาญงาน</a:t>
          </a:r>
          <a:endParaRPr lang="en-US" sz="1600">
            <a:latin typeface="TH SarabunIT๙" pitchFamily="34" charset="-34"/>
            <a:cs typeface="TH SarabunIT๙" pitchFamily="34" charset="-34"/>
          </a:endParaRPr>
        </a:p>
      </xdr:txBody>
    </xdr:sp>
    <xdr:clientData/>
  </xdr:twoCellAnchor>
  <xdr:twoCellAnchor>
    <xdr:from>
      <xdr:col>1</xdr:col>
      <xdr:colOff>2095500</xdr:colOff>
      <xdr:row>25</xdr:row>
      <xdr:rowOff>43815</xdr:rowOff>
    </xdr:from>
    <xdr:to>
      <xdr:col>4</xdr:col>
      <xdr:colOff>9525</xdr:colOff>
      <xdr:row>33</xdr:row>
      <xdr:rowOff>0</xdr:rowOff>
    </xdr:to>
    <xdr:sp macro="" textlink="">
      <xdr:nvSpPr>
        <xdr:cNvPr id="13" name="TextBox 72">
          <a:extLst>
            <a:ext uri="{FF2B5EF4-FFF2-40B4-BE49-F238E27FC236}">
              <a16:creationId xmlns:a16="http://schemas.microsoft.com/office/drawing/2014/main" id="{5AA41E3B-D96A-4D6A-8A7F-5561E0B41D23}"/>
            </a:ext>
          </a:extLst>
        </xdr:cNvPr>
        <xdr:cNvSpPr txBox="1"/>
      </xdr:nvSpPr>
      <xdr:spPr>
        <a:xfrm>
          <a:off x="2657475" y="43906440"/>
          <a:ext cx="3667125" cy="19183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600" b="1">
              <a:solidFill>
                <a:schemeClr val="dk1"/>
              </a:solidFill>
              <a:effectLst/>
              <a:latin typeface="TH SarabunIT๙" panose="020B0500040200020003" pitchFamily="34" charset="-34"/>
              <a:ea typeface="+mn-ea"/>
              <a:cs typeface="TH SarabunIT๙" panose="020B0500040200020003" pitchFamily="34" charset="-34"/>
            </a:rPr>
            <a:t>ตรวจสอบถูกต้องแล้ว</a:t>
          </a:r>
        </a:p>
        <a:p>
          <a:pPr algn="ctr"/>
          <a:endParaRPr lang="th-TH" sz="1600">
            <a:effectLst/>
            <a:latin typeface="TH SarabunIT๙" panose="020B0500040200020003" pitchFamily="34" charset="-34"/>
            <a:cs typeface="TH SarabunIT๙" panose="020B0500040200020003" pitchFamily="34" charset="-34"/>
          </a:endParaRPr>
        </a:p>
        <a:p>
          <a:pPr algn="ctr"/>
          <a:endParaRPr lang="en-US" sz="1600">
            <a:effectLst/>
            <a:latin typeface="TH SarabunIT๙" panose="020B0500040200020003" pitchFamily="34" charset="-34"/>
            <a:cs typeface="TH SarabunIT๙" panose="020B0500040200020003" pitchFamily="34" charset="-34"/>
          </a:endParaRPr>
        </a:p>
        <a:p>
          <a:pPr algn="ctr"/>
          <a:r>
            <a:rPr lang="th-TH" sz="1600" b="0">
              <a:solidFill>
                <a:schemeClr val="dk1"/>
              </a:solidFill>
              <a:effectLst/>
              <a:latin typeface="TH SarabunIT๙" panose="020B0500040200020003" pitchFamily="34" charset="-34"/>
              <a:ea typeface="+mn-ea"/>
              <a:cs typeface="TH SarabunIT๙" panose="020B0500040200020003" pitchFamily="34" charset="-34"/>
            </a:rPr>
            <a:t>(นายประเสริฐ  นิมมานสมัย</a:t>
          </a:r>
          <a:r>
            <a:rPr lang="th-TH" sz="1600" b="0" baseline="0">
              <a:solidFill>
                <a:schemeClr val="dk1"/>
              </a:solidFill>
              <a:effectLst/>
              <a:latin typeface="TH SarabunIT๙" panose="020B0500040200020003" pitchFamily="34" charset="-34"/>
              <a:ea typeface="+mn-ea"/>
              <a:cs typeface="TH SarabunIT๙" panose="020B0500040200020003" pitchFamily="34" charset="-34"/>
            </a:rPr>
            <a:t>)</a:t>
          </a:r>
          <a:endParaRPr lang="en-US" sz="1600" b="0">
            <a:effectLst/>
            <a:latin typeface="TH SarabunIT๙" panose="020B0500040200020003" pitchFamily="34" charset="-34"/>
            <a:cs typeface="TH SarabunIT๙" panose="020B0500040200020003" pitchFamily="34" charset="-34"/>
          </a:endParaRPr>
        </a:p>
        <a:p>
          <a:pPr algn="ctr"/>
          <a:r>
            <a:rPr lang="th-TH" sz="1600" baseline="0">
              <a:solidFill>
                <a:schemeClr val="dk1"/>
              </a:solidFill>
              <a:effectLst/>
              <a:latin typeface="TH SarabunIT๙" panose="020B0500040200020003" pitchFamily="34" charset="-34"/>
              <a:ea typeface="+mn-ea"/>
              <a:cs typeface="TH SarabunIT๙" panose="020B0500040200020003" pitchFamily="34" charset="-34"/>
            </a:rPr>
            <a:t>นักวิทยาศาสตร์ชำนาญการพิเศษ รักษาราชการแทน</a:t>
          </a:r>
          <a:endParaRPr lang="en-US" sz="1600">
            <a:effectLst/>
            <a:latin typeface="TH SarabunIT๙" panose="020B0500040200020003" pitchFamily="34" charset="-34"/>
            <a:cs typeface="TH SarabunIT๙" panose="020B0500040200020003" pitchFamily="34" charset="-34"/>
          </a:endParaRPr>
        </a:p>
        <a:p>
          <a:pPr algn="ctr"/>
          <a:r>
            <a:rPr lang="th-TH" sz="1600" baseline="0">
              <a:solidFill>
                <a:schemeClr val="dk1"/>
              </a:solidFill>
              <a:effectLst/>
              <a:latin typeface="TH SarabunIT๙" panose="020B0500040200020003" pitchFamily="34" charset="-34"/>
              <a:ea typeface="+mn-ea"/>
              <a:cs typeface="TH SarabunIT๙" panose="020B0500040200020003" pitchFamily="34" charset="-34"/>
            </a:rPr>
            <a:t>หัวหน้าสำนักงานป้องกันและบรรเทาสาธารณภัย</a:t>
          </a:r>
          <a:endParaRPr lang="en-US" sz="1600">
            <a:effectLst/>
            <a:latin typeface="TH SarabunIT๙" panose="020B0500040200020003" pitchFamily="34" charset="-34"/>
            <a:cs typeface="TH SarabunIT๙" panose="020B0500040200020003" pitchFamily="34" charset="-34"/>
          </a:endParaRPr>
        </a:p>
        <a:p>
          <a:pPr algn="ctr"/>
          <a:r>
            <a:rPr lang="th-TH" sz="1600" baseline="0">
              <a:solidFill>
                <a:schemeClr val="dk1"/>
              </a:solidFill>
              <a:effectLst/>
              <a:latin typeface="TH SarabunIT๙" panose="020B0500040200020003" pitchFamily="34" charset="-34"/>
              <a:ea typeface="+mn-ea"/>
              <a:cs typeface="TH SarabunIT๙" panose="020B0500040200020003" pitchFamily="34" charset="-34"/>
            </a:rPr>
            <a:t>จังหวัดหนองบัวลำภู</a:t>
          </a:r>
          <a:endParaRPr lang="en-US" sz="1600">
            <a:effectLst/>
            <a:latin typeface="TH SarabunIT๙" panose="020B0500040200020003" pitchFamily="34" charset="-34"/>
            <a:cs typeface="TH SarabunIT๙" panose="020B0500040200020003" pitchFamily="34" charset="-34"/>
          </a:endParaRPr>
        </a:p>
        <a:p>
          <a:pPr algn="ctr"/>
          <a:endParaRPr lang="en-US" sz="1100"/>
        </a:p>
      </xdr:txBody>
    </xdr:sp>
    <xdr:clientData/>
  </xdr:twoCellAnchor>
  <xdr:twoCellAnchor>
    <xdr:from>
      <xdr:col>0</xdr:col>
      <xdr:colOff>142875</xdr:colOff>
      <xdr:row>66</xdr:row>
      <xdr:rowOff>51435</xdr:rowOff>
    </xdr:from>
    <xdr:to>
      <xdr:col>1</xdr:col>
      <xdr:colOff>2314575</xdr:colOff>
      <xdr:row>72</xdr:row>
      <xdr:rowOff>66675</xdr:rowOff>
    </xdr:to>
    <xdr:sp macro="" textlink="">
      <xdr:nvSpPr>
        <xdr:cNvPr id="2" name="TextBox 70">
          <a:extLst>
            <a:ext uri="{FF2B5EF4-FFF2-40B4-BE49-F238E27FC236}">
              <a16:creationId xmlns:a16="http://schemas.microsoft.com/office/drawing/2014/main" id="{9866ABBB-603F-4BA1-AF58-6C0E9FF63B41}"/>
            </a:ext>
          </a:extLst>
        </xdr:cNvPr>
        <xdr:cNvSpPr txBox="1"/>
      </xdr:nvSpPr>
      <xdr:spPr>
        <a:xfrm>
          <a:off x="142875" y="6518910"/>
          <a:ext cx="2733675" cy="155829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600" b="1">
              <a:latin typeface="TH SarabunIT๙" pitchFamily="34" charset="-34"/>
              <a:cs typeface="TH SarabunIT๙" pitchFamily="34" charset="-34"/>
            </a:rPr>
            <a:t>ผู้จัดทำ</a:t>
          </a:r>
        </a:p>
        <a:p>
          <a:pPr algn="ctr"/>
          <a:endParaRPr lang="th-TH" sz="1600">
            <a:latin typeface="TH SarabunIT๙" pitchFamily="34" charset="-34"/>
            <a:cs typeface="TH SarabunIT๙" pitchFamily="34" charset="-34"/>
          </a:endParaRPr>
        </a:p>
        <a:p>
          <a:pPr algn="ctr"/>
          <a:endParaRPr lang="th-TH" sz="1600">
            <a:latin typeface="TH SarabunIT๙" pitchFamily="34" charset="-34"/>
            <a:cs typeface="TH SarabunIT๙" pitchFamily="34" charset="-34"/>
          </a:endParaRPr>
        </a:p>
        <a:p>
          <a:pPr algn="ctr"/>
          <a:r>
            <a:rPr lang="th-TH" sz="1600">
              <a:latin typeface="TH SarabunIT๙" pitchFamily="34" charset="-34"/>
              <a:cs typeface="TH SarabunIT๙" pitchFamily="34" charset="-34"/>
            </a:rPr>
            <a:t>(นางศิริพร</a:t>
          </a:r>
          <a:r>
            <a:rPr lang="th-TH" sz="1600" baseline="0">
              <a:latin typeface="TH SarabunIT๙" pitchFamily="34" charset="-34"/>
              <a:cs typeface="TH SarabunIT๙" pitchFamily="34" charset="-34"/>
            </a:rPr>
            <a:t>  อังคภากรณ์กุล)</a:t>
          </a:r>
        </a:p>
        <a:p>
          <a:pPr algn="ctr"/>
          <a:r>
            <a:rPr lang="th-TH" sz="1600" baseline="0">
              <a:latin typeface="TH SarabunIT๙" pitchFamily="34" charset="-34"/>
              <a:cs typeface="TH SarabunIT๙" pitchFamily="34" charset="-34"/>
            </a:rPr>
            <a:t>เจ้าพนักงานการเงินและบัญชีชำนาญงาน</a:t>
          </a:r>
          <a:endParaRPr lang="en-US" sz="1600">
            <a:latin typeface="TH SarabunIT๙" pitchFamily="34" charset="-34"/>
            <a:cs typeface="TH SarabunIT๙" pitchFamily="34" charset="-34"/>
          </a:endParaRPr>
        </a:p>
      </xdr:txBody>
    </xdr:sp>
    <xdr:clientData/>
  </xdr:twoCellAnchor>
  <xdr:twoCellAnchor>
    <xdr:from>
      <xdr:col>1</xdr:col>
      <xdr:colOff>2095500</xdr:colOff>
      <xdr:row>66</xdr:row>
      <xdr:rowOff>43815</xdr:rowOff>
    </xdr:from>
    <xdr:to>
      <xdr:col>4</xdr:col>
      <xdr:colOff>9525</xdr:colOff>
      <xdr:row>74</xdr:row>
      <xdr:rowOff>0</xdr:rowOff>
    </xdr:to>
    <xdr:sp macro="" textlink="">
      <xdr:nvSpPr>
        <xdr:cNvPr id="3" name="TextBox 72">
          <a:extLst>
            <a:ext uri="{FF2B5EF4-FFF2-40B4-BE49-F238E27FC236}">
              <a16:creationId xmlns:a16="http://schemas.microsoft.com/office/drawing/2014/main" id="{7A005B09-8F10-49B6-A890-7BBA35A79C48}"/>
            </a:ext>
          </a:extLst>
        </xdr:cNvPr>
        <xdr:cNvSpPr txBox="1"/>
      </xdr:nvSpPr>
      <xdr:spPr>
        <a:xfrm>
          <a:off x="2657475" y="6511290"/>
          <a:ext cx="3667125" cy="19183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600" b="1">
              <a:solidFill>
                <a:schemeClr val="dk1"/>
              </a:solidFill>
              <a:effectLst/>
              <a:latin typeface="TH SarabunIT๙" panose="020B0500040200020003" pitchFamily="34" charset="-34"/>
              <a:ea typeface="+mn-ea"/>
              <a:cs typeface="TH SarabunIT๙" panose="020B0500040200020003" pitchFamily="34" charset="-34"/>
            </a:rPr>
            <a:t>ตรวจสอบถูกต้องแล้ว</a:t>
          </a:r>
        </a:p>
        <a:p>
          <a:pPr algn="ctr"/>
          <a:endParaRPr lang="th-TH" sz="1600">
            <a:effectLst/>
            <a:latin typeface="TH SarabunIT๙" panose="020B0500040200020003" pitchFamily="34" charset="-34"/>
            <a:cs typeface="TH SarabunIT๙" panose="020B0500040200020003" pitchFamily="34" charset="-34"/>
          </a:endParaRPr>
        </a:p>
        <a:p>
          <a:pPr algn="ctr"/>
          <a:endParaRPr lang="en-US" sz="1600">
            <a:effectLst/>
            <a:latin typeface="TH SarabunIT๙" panose="020B0500040200020003" pitchFamily="34" charset="-34"/>
            <a:cs typeface="TH SarabunIT๙" panose="020B0500040200020003" pitchFamily="34" charset="-34"/>
          </a:endParaRPr>
        </a:p>
        <a:p>
          <a:pPr algn="ctr"/>
          <a:r>
            <a:rPr lang="th-TH" sz="1600" b="0">
              <a:solidFill>
                <a:schemeClr val="dk1"/>
              </a:solidFill>
              <a:effectLst/>
              <a:latin typeface="TH SarabunIT๙" panose="020B0500040200020003" pitchFamily="34" charset="-34"/>
              <a:ea typeface="+mn-ea"/>
              <a:cs typeface="TH SarabunIT๙" panose="020B0500040200020003" pitchFamily="34" charset="-34"/>
            </a:rPr>
            <a:t>(นายประเสริฐ  นิมมานสมัย</a:t>
          </a:r>
          <a:r>
            <a:rPr lang="th-TH" sz="1600" b="0" baseline="0">
              <a:solidFill>
                <a:schemeClr val="dk1"/>
              </a:solidFill>
              <a:effectLst/>
              <a:latin typeface="TH SarabunIT๙" panose="020B0500040200020003" pitchFamily="34" charset="-34"/>
              <a:ea typeface="+mn-ea"/>
              <a:cs typeface="TH SarabunIT๙" panose="020B0500040200020003" pitchFamily="34" charset="-34"/>
            </a:rPr>
            <a:t>)</a:t>
          </a:r>
          <a:endParaRPr lang="en-US" sz="1600" b="0">
            <a:effectLst/>
            <a:latin typeface="TH SarabunIT๙" panose="020B0500040200020003" pitchFamily="34" charset="-34"/>
            <a:cs typeface="TH SarabunIT๙" panose="020B0500040200020003" pitchFamily="34" charset="-34"/>
          </a:endParaRPr>
        </a:p>
        <a:p>
          <a:pPr algn="ctr"/>
          <a:r>
            <a:rPr lang="th-TH" sz="1600" baseline="0">
              <a:solidFill>
                <a:schemeClr val="dk1"/>
              </a:solidFill>
              <a:effectLst/>
              <a:latin typeface="TH SarabunIT๙" panose="020B0500040200020003" pitchFamily="34" charset="-34"/>
              <a:ea typeface="+mn-ea"/>
              <a:cs typeface="TH SarabunIT๙" panose="020B0500040200020003" pitchFamily="34" charset="-34"/>
            </a:rPr>
            <a:t>นักวิทยาศาสตร์ชำนาญการพิเศษ รักษาราชการแทน</a:t>
          </a:r>
          <a:endParaRPr lang="en-US" sz="1600">
            <a:effectLst/>
            <a:latin typeface="TH SarabunIT๙" panose="020B0500040200020003" pitchFamily="34" charset="-34"/>
            <a:cs typeface="TH SarabunIT๙" panose="020B0500040200020003" pitchFamily="34" charset="-34"/>
          </a:endParaRPr>
        </a:p>
        <a:p>
          <a:pPr algn="ctr"/>
          <a:r>
            <a:rPr lang="th-TH" sz="1600" baseline="0">
              <a:solidFill>
                <a:schemeClr val="dk1"/>
              </a:solidFill>
              <a:effectLst/>
              <a:latin typeface="TH SarabunIT๙" panose="020B0500040200020003" pitchFamily="34" charset="-34"/>
              <a:ea typeface="+mn-ea"/>
              <a:cs typeface="TH SarabunIT๙" panose="020B0500040200020003" pitchFamily="34" charset="-34"/>
            </a:rPr>
            <a:t>หัวหน้าสำนักงานป้องกันและบรรเทาสาธารณภัย</a:t>
          </a:r>
          <a:endParaRPr lang="en-US" sz="1600">
            <a:effectLst/>
            <a:latin typeface="TH SarabunIT๙" panose="020B0500040200020003" pitchFamily="34" charset="-34"/>
            <a:cs typeface="TH SarabunIT๙" panose="020B0500040200020003" pitchFamily="34" charset="-34"/>
          </a:endParaRPr>
        </a:p>
        <a:p>
          <a:pPr algn="ctr"/>
          <a:r>
            <a:rPr lang="th-TH" sz="1600" baseline="0">
              <a:solidFill>
                <a:schemeClr val="dk1"/>
              </a:solidFill>
              <a:effectLst/>
              <a:latin typeface="TH SarabunIT๙" panose="020B0500040200020003" pitchFamily="34" charset="-34"/>
              <a:ea typeface="+mn-ea"/>
              <a:cs typeface="TH SarabunIT๙" panose="020B0500040200020003" pitchFamily="34" charset="-34"/>
            </a:rPr>
            <a:t>จังหวัดหนองบัวลำภู</a:t>
          </a:r>
          <a:endParaRPr lang="en-US" sz="1600">
            <a:effectLst/>
            <a:latin typeface="TH SarabunIT๙" panose="020B0500040200020003" pitchFamily="34" charset="-34"/>
            <a:cs typeface="TH SarabunIT๙" panose="020B0500040200020003" pitchFamily="34" charset="-34"/>
          </a:endParaRPr>
        </a:p>
        <a:p>
          <a:pPr algn="ctr"/>
          <a:endParaRPr lang="en-US" sz="1100"/>
        </a:p>
      </xdr:txBody>
    </xdr:sp>
    <xdr:clientData/>
  </xdr:twoCellAnchor>
  <xdr:twoCellAnchor>
    <xdr:from>
      <xdr:col>0</xdr:col>
      <xdr:colOff>142875</xdr:colOff>
      <xdr:row>107</xdr:row>
      <xdr:rowOff>51435</xdr:rowOff>
    </xdr:from>
    <xdr:to>
      <xdr:col>1</xdr:col>
      <xdr:colOff>2314575</xdr:colOff>
      <xdr:row>113</xdr:row>
      <xdr:rowOff>66675</xdr:rowOff>
    </xdr:to>
    <xdr:sp macro="" textlink="">
      <xdr:nvSpPr>
        <xdr:cNvPr id="4" name="TextBox 70">
          <a:extLst>
            <a:ext uri="{FF2B5EF4-FFF2-40B4-BE49-F238E27FC236}">
              <a16:creationId xmlns:a16="http://schemas.microsoft.com/office/drawing/2014/main" id="{FFCBD217-E3DB-44AB-A9DB-97283D3C6A72}"/>
            </a:ext>
          </a:extLst>
        </xdr:cNvPr>
        <xdr:cNvSpPr txBox="1"/>
      </xdr:nvSpPr>
      <xdr:spPr>
        <a:xfrm>
          <a:off x="142875" y="16243935"/>
          <a:ext cx="2733675" cy="155829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600" b="1">
              <a:latin typeface="TH SarabunIT๙" pitchFamily="34" charset="-34"/>
              <a:cs typeface="TH SarabunIT๙" pitchFamily="34" charset="-34"/>
            </a:rPr>
            <a:t>ผู้จัดทำ</a:t>
          </a:r>
        </a:p>
        <a:p>
          <a:pPr algn="ctr"/>
          <a:endParaRPr lang="th-TH" sz="1600">
            <a:latin typeface="TH SarabunIT๙" pitchFamily="34" charset="-34"/>
            <a:cs typeface="TH SarabunIT๙" pitchFamily="34" charset="-34"/>
          </a:endParaRPr>
        </a:p>
        <a:p>
          <a:pPr algn="ctr"/>
          <a:endParaRPr lang="th-TH" sz="1600">
            <a:latin typeface="TH SarabunIT๙" pitchFamily="34" charset="-34"/>
            <a:cs typeface="TH SarabunIT๙" pitchFamily="34" charset="-34"/>
          </a:endParaRPr>
        </a:p>
        <a:p>
          <a:pPr algn="ctr"/>
          <a:r>
            <a:rPr lang="th-TH" sz="1600">
              <a:latin typeface="TH SarabunIT๙" pitchFamily="34" charset="-34"/>
              <a:cs typeface="TH SarabunIT๙" pitchFamily="34" charset="-34"/>
            </a:rPr>
            <a:t>(นางศิริพร</a:t>
          </a:r>
          <a:r>
            <a:rPr lang="th-TH" sz="1600" baseline="0">
              <a:latin typeface="TH SarabunIT๙" pitchFamily="34" charset="-34"/>
              <a:cs typeface="TH SarabunIT๙" pitchFamily="34" charset="-34"/>
            </a:rPr>
            <a:t>  อังคภากรณ์กุล)</a:t>
          </a:r>
        </a:p>
        <a:p>
          <a:pPr algn="ctr"/>
          <a:r>
            <a:rPr lang="th-TH" sz="1600" baseline="0">
              <a:latin typeface="TH SarabunIT๙" pitchFamily="34" charset="-34"/>
              <a:cs typeface="TH SarabunIT๙" pitchFamily="34" charset="-34"/>
            </a:rPr>
            <a:t>เจ้าพนักงานการเงินและบัญชีชำนาญงาน</a:t>
          </a:r>
          <a:endParaRPr lang="en-US" sz="1600">
            <a:latin typeface="TH SarabunIT๙" pitchFamily="34" charset="-34"/>
            <a:cs typeface="TH SarabunIT๙" pitchFamily="34" charset="-34"/>
          </a:endParaRPr>
        </a:p>
      </xdr:txBody>
    </xdr:sp>
    <xdr:clientData/>
  </xdr:twoCellAnchor>
  <xdr:twoCellAnchor>
    <xdr:from>
      <xdr:col>1</xdr:col>
      <xdr:colOff>2095500</xdr:colOff>
      <xdr:row>107</xdr:row>
      <xdr:rowOff>43815</xdr:rowOff>
    </xdr:from>
    <xdr:to>
      <xdr:col>4</xdr:col>
      <xdr:colOff>9525</xdr:colOff>
      <xdr:row>115</xdr:row>
      <xdr:rowOff>0</xdr:rowOff>
    </xdr:to>
    <xdr:sp macro="" textlink="">
      <xdr:nvSpPr>
        <xdr:cNvPr id="5" name="TextBox 72">
          <a:extLst>
            <a:ext uri="{FF2B5EF4-FFF2-40B4-BE49-F238E27FC236}">
              <a16:creationId xmlns:a16="http://schemas.microsoft.com/office/drawing/2014/main" id="{A9432B4E-63EF-49EC-894F-80262A618CA0}"/>
            </a:ext>
          </a:extLst>
        </xdr:cNvPr>
        <xdr:cNvSpPr txBox="1"/>
      </xdr:nvSpPr>
      <xdr:spPr>
        <a:xfrm>
          <a:off x="2657475" y="16236315"/>
          <a:ext cx="3667125" cy="19183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600" b="1">
              <a:solidFill>
                <a:schemeClr val="dk1"/>
              </a:solidFill>
              <a:effectLst/>
              <a:latin typeface="TH SarabunIT๙" panose="020B0500040200020003" pitchFamily="34" charset="-34"/>
              <a:ea typeface="+mn-ea"/>
              <a:cs typeface="TH SarabunIT๙" panose="020B0500040200020003" pitchFamily="34" charset="-34"/>
            </a:rPr>
            <a:t>ตรวจสอบถูกต้องแล้ว</a:t>
          </a:r>
        </a:p>
        <a:p>
          <a:pPr algn="ctr"/>
          <a:endParaRPr lang="th-TH" sz="1600">
            <a:effectLst/>
            <a:latin typeface="TH SarabunIT๙" panose="020B0500040200020003" pitchFamily="34" charset="-34"/>
            <a:cs typeface="TH SarabunIT๙" panose="020B0500040200020003" pitchFamily="34" charset="-34"/>
          </a:endParaRPr>
        </a:p>
        <a:p>
          <a:pPr algn="ctr"/>
          <a:endParaRPr lang="en-US" sz="1600">
            <a:effectLst/>
            <a:latin typeface="TH SarabunIT๙" panose="020B0500040200020003" pitchFamily="34" charset="-34"/>
            <a:cs typeface="TH SarabunIT๙" panose="020B0500040200020003" pitchFamily="34" charset="-34"/>
          </a:endParaRPr>
        </a:p>
        <a:p>
          <a:pPr algn="ctr"/>
          <a:r>
            <a:rPr lang="th-TH" sz="1600" b="0">
              <a:solidFill>
                <a:schemeClr val="dk1"/>
              </a:solidFill>
              <a:effectLst/>
              <a:latin typeface="TH SarabunIT๙" panose="020B0500040200020003" pitchFamily="34" charset="-34"/>
              <a:ea typeface="+mn-ea"/>
              <a:cs typeface="TH SarabunIT๙" panose="020B0500040200020003" pitchFamily="34" charset="-34"/>
            </a:rPr>
            <a:t>(นายประเสริฐ  นิมมานสมัย</a:t>
          </a:r>
          <a:r>
            <a:rPr lang="th-TH" sz="1600" b="0" baseline="0">
              <a:solidFill>
                <a:schemeClr val="dk1"/>
              </a:solidFill>
              <a:effectLst/>
              <a:latin typeface="TH SarabunIT๙" panose="020B0500040200020003" pitchFamily="34" charset="-34"/>
              <a:ea typeface="+mn-ea"/>
              <a:cs typeface="TH SarabunIT๙" panose="020B0500040200020003" pitchFamily="34" charset="-34"/>
            </a:rPr>
            <a:t>)</a:t>
          </a:r>
          <a:endParaRPr lang="en-US" sz="1600" b="0">
            <a:effectLst/>
            <a:latin typeface="TH SarabunIT๙" panose="020B0500040200020003" pitchFamily="34" charset="-34"/>
            <a:cs typeface="TH SarabunIT๙" panose="020B0500040200020003" pitchFamily="34" charset="-34"/>
          </a:endParaRPr>
        </a:p>
        <a:p>
          <a:pPr algn="ctr"/>
          <a:r>
            <a:rPr lang="th-TH" sz="1600" baseline="0">
              <a:solidFill>
                <a:schemeClr val="dk1"/>
              </a:solidFill>
              <a:effectLst/>
              <a:latin typeface="TH SarabunIT๙" panose="020B0500040200020003" pitchFamily="34" charset="-34"/>
              <a:ea typeface="+mn-ea"/>
              <a:cs typeface="TH SarabunIT๙" panose="020B0500040200020003" pitchFamily="34" charset="-34"/>
            </a:rPr>
            <a:t>นักวิทยาศาสตร์ชำนาญการพิเศษ รักษาราชการแทน</a:t>
          </a:r>
          <a:endParaRPr lang="en-US" sz="1600">
            <a:effectLst/>
            <a:latin typeface="TH SarabunIT๙" panose="020B0500040200020003" pitchFamily="34" charset="-34"/>
            <a:cs typeface="TH SarabunIT๙" panose="020B0500040200020003" pitchFamily="34" charset="-34"/>
          </a:endParaRPr>
        </a:p>
        <a:p>
          <a:pPr algn="ctr"/>
          <a:r>
            <a:rPr lang="th-TH" sz="1600" baseline="0">
              <a:solidFill>
                <a:schemeClr val="dk1"/>
              </a:solidFill>
              <a:effectLst/>
              <a:latin typeface="TH SarabunIT๙" panose="020B0500040200020003" pitchFamily="34" charset="-34"/>
              <a:ea typeface="+mn-ea"/>
              <a:cs typeface="TH SarabunIT๙" panose="020B0500040200020003" pitchFamily="34" charset="-34"/>
            </a:rPr>
            <a:t>หัวหน้าสำนักงานป้องกันและบรรเทาสาธารณภัย</a:t>
          </a:r>
          <a:endParaRPr lang="en-US" sz="1600">
            <a:effectLst/>
            <a:latin typeface="TH SarabunIT๙" panose="020B0500040200020003" pitchFamily="34" charset="-34"/>
            <a:cs typeface="TH SarabunIT๙" panose="020B0500040200020003" pitchFamily="34" charset="-34"/>
          </a:endParaRPr>
        </a:p>
        <a:p>
          <a:pPr algn="ctr"/>
          <a:r>
            <a:rPr lang="th-TH" sz="1600" baseline="0">
              <a:solidFill>
                <a:schemeClr val="dk1"/>
              </a:solidFill>
              <a:effectLst/>
              <a:latin typeface="TH SarabunIT๙" panose="020B0500040200020003" pitchFamily="34" charset="-34"/>
              <a:ea typeface="+mn-ea"/>
              <a:cs typeface="TH SarabunIT๙" panose="020B0500040200020003" pitchFamily="34" charset="-34"/>
            </a:rPr>
            <a:t>จังหวัดหนองบัวลำภู</a:t>
          </a:r>
          <a:endParaRPr lang="en-US" sz="1600">
            <a:effectLst/>
            <a:latin typeface="TH SarabunIT๙" panose="020B0500040200020003" pitchFamily="34" charset="-34"/>
            <a:cs typeface="TH SarabunIT๙" panose="020B0500040200020003" pitchFamily="34" charset="-34"/>
          </a:endParaRPr>
        </a:p>
        <a:p>
          <a:pPr algn="ctr"/>
          <a:endParaRPr 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5</xdr:row>
      <xdr:rowOff>219075</xdr:rowOff>
    </xdr:from>
    <xdr:ext cx="7429765" cy="869224"/>
    <xdr:sp macro="" textlink="">
      <xdr:nvSpPr>
        <xdr:cNvPr id="2" name="สี่เหลี่ยมผืนผ้า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 rot="20327002">
          <a:off x="0" y="1581150"/>
          <a:ext cx="7429765" cy="869224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en-US" sz="5400" b="1" cap="none" spc="0">
              <a:ln w="22225">
                <a:solidFill>
                  <a:schemeClr val="accent2"/>
                </a:solidFill>
                <a:prstDash val="solid"/>
              </a:ln>
              <a:solidFill>
                <a:schemeClr val="accent2">
                  <a:lumMod val="40000"/>
                  <a:lumOff val="60000"/>
                </a:schemeClr>
              </a:solidFill>
              <a:effectLst/>
            </a:rPr>
            <a:t>- </a:t>
          </a:r>
          <a:r>
            <a:rPr lang="th-TH" sz="5400" b="1" cap="none" spc="0">
              <a:ln w="22225">
                <a:solidFill>
                  <a:schemeClr val="accent2"/>
                </a:solidFill>
                <a:prstDash val="solid"/>
              </a:ln>
              <a:solidFill>
                <a:schemeClr val="accent2">
                  <a:lumMod val="40000"/>
                  <a:lumOff val="60000"/>
                </a:schemeClr>
              </a:solidFill>
              <a:effectLst/>
            </a:rPr>
            <a:t>ตัวอย่าง</a:t>
          </a:r>
          <a:r>
            <a:rPr lang="en-US" sz="5400" b="1" cap="none" spc="0">
              <a:ln w="22225">
                <a:solidFill>
                  <a:schemeClr val="accent2"/>
                </a:solidFill>
                <a:prstDash val="solid"/>
              </a:ln>
              <a:solidFill>
                <a:schemeClr val="accent2">
                  <a:lumMod val="40000"/>
                  <a:lumOff val="60000"/>
                </a:schemeClr>
              </a:solidFill>
              <a:effectLst/>
            </a:rPr>
            <a:t> -</a:t>
          </a:r>
          <a:r>
            <a:rPr lang="th-TH" sz="5400" b="1" cap="none" spc="0">
              <a:ln w="22225">
                <a:solidFill>
                  <a:schemeClr val="accent2"/>
                </a:solidFill>
                <a:prstDash val="solid"/>
              </a:ln>
              <a:solidFill>
                <a:schemeClr val="accent2">
                  <a:lumMod val="40000"/>
                  <a:lumOff val="60000"/>
                </a:schemeClr>
              </a:solidFill>
              <a:effectLst/>
            </a:rPr>
            <a:t> </a:t>
          </a:r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228600</xdr:colOff>
      <xdr:row>42</xdr:row>
      <xdr:rowOff>238125</xdr:rowOff>
    </xdr:from>
    <xdr:ext cx="2591735" cy="382156"/>
    <xdr:sp macro="" textlink="">
      <xdr:nvSpPr>
        <xdr:cNvPr id="18" name="สี่เหลี่ยมผืนผ้า 17">
          <a:extLst>
            <a:ext uri="{FF2B5EF4-FFF2-40B4-BE49-F238E27FC236}">
              <a16:creationId xmlns:a16="http://schemas.microsoft.com/office/drawing/2014/main" id="{DD59C7B5-A81F-4FEA-BEE0-13B73B359225}"/>
            </a:ext>
          </a:extLst>
        </xdr:cNvPr>
        <xdr:cNvSpPr/>
      </xdr:nvSpPr>
      <xdr:spPr>
        <a:xfrm>
          <a:off x="4448175" y="193738500"/>
          <a:ext cx="2591735" cy="382156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th-TH" sz="2000" b="1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TH SarabunIT๙" panose="020B0500040200020003" pitchFamily="34" charset="-34"/>
              <a:cs typeface="TH SarabunIT๙" panose="020B0500040200020003" pitchFamily="34" charset="-34"/>
            </a:rPr>
            <a:t>-ไม่มีลูกหนี้เงินยืมนอกงบประมาณ-</a:t>
          </a:r>
        </a:p>
      </xdr:txBody>
    </xdr:sp>
    <xdr:clientData/>
  </xdr:oneCellAnchor>
  <xdr:oneCellAnchor>
    <xdr:from>
      <xdr:col>5</xdr:col>
      <xdr:colOff>228097</xdr:colOff>
      <xdr:row>6</xdr:row>
      <xdr:rowOff>276225</xdr:rowOff>
    </xdr:from>
    <xdr:ext cx="2459391" cy="382156"/>
    <xdr:sp macro="" textlink="">
      <xdr:nvSpPr>
        <xdr:cNvPr id="17" name="สี่เหลี่ยมผืนผ้า 16">
          <a:extLst>
            <a:ext uri="{FF2B5EF4-FFF2-40B4-BE49-F238E27FC236}">
              <a16:creationId xmlns:a16="http://schemas.microsoft.com/office/drawing/2014/main" id="{424F0154-F6CE-4965-9092-B97BA734A043}"/>
            </a:ext>
          </a:extLst>
        </xdr:cNvPr>
        <xdr:cNvSpPr/>
      </xdr:nvSpPr>
      <xdr:spPr>
        <a:xfrm>
          <a:off x="4447672" y="1666875"/>
          <a:ext cx="2459391" cy="382156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th-TH" sz="2000" b="1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TH SarabunIT๙" panose="020B0500040200020003" pitchFamily="34" charset="-34"/>
              <a:cs typeface="TH SarabunIT๙" panose="020B0500040200020003" pitchFamily="34" charset="-34"/>
            </a:rPr>
            <a:t>-ไม่มีลูกหนี้เงินยืมในงบประมาณ-</a:t>
          </a:r>
        </a:p>
      </xdr:txBody>
    </xdr:sp>
    <xdr:clientData/>
  </xdr:oneCellAnchor>
  <xdr:oneCellAnchor>
    <xdr:from>
      <xdr:col>5</xdr:col>
      <xdr:colOff>228600</xdr:colOff>
      <xdr:row>113</xdr:row>
      <xdr:rowOff>238125</xdr:rowOff>
    </xdr:from>
    <xdr:ext cx="2591735" cy="382156"/>
    <xdr:sp macro="" textlink="">
      <xdr:nvSpPr>
        <xdr:cNvPr id="2" name="สี่เหลี่ยมผืนผ้า 1">
          <a:extLst>
            <a:ext uri="{FF2B5EF4-FFF2-40B4-BE49-F238E27FC236}">
              <a16:creationId xmlns:a16="http://schemas.microsoft.com/office/drawing/2014/main" id="{BEB3157A-8A58-4580-B084-9C1490A61D56}"/>
            </a:ext>
          </a:extLst>
        </xdr:cNvPr>
        <xdr:cNvSpPr/>
      </xdr:nvSpPr>
      <xdr:spPr>
        <a:xfrm>
          <a:off x="4448175" y="10706100"/>
          <a:ext cx="2591735" cy="382156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th-TH" sz="2000" b="1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TH SarabunIT๙" panose="020B0500040200020003" pitchFamily="34" charset="-34"/>
              <a:cs typeface="TH SarabunIT๙" panose="020B0500040200020003" pitchFamily="34" charset="-34"/>
            </a:rPr>
            <a:t>-ไม่มีลูกหนี้เงินยืมนอกงบประมาณ-</a:t>
          </a:r>
        </a:p>
      </xdr:txBody>
    </xdr:sp>
    <xdr:clientData/>
  </xdr:oneCellAnchor>
  <xdr:oneCellAnchor>
    <xdr:from>
      <xdr:col>5</xdr:col>
      <xdr:colOff>228097</xdr:colOff>
      <xdr:row>77</xdr:row>
      <xdr:rowOff>276225</xdr:rowOff>
    </xdr:from>
    <xdr:ext cx="2459391" cy="382156"/>
    <xdr:sp macro="" textlink="">
      <xdr:nvSpPr>
        <xdr:cNvPr id="3" name="สี่เหลี่ยมผืนผ้า 2">
          <a:extLst>
            <a:ext uri="{FF2B5EF4-FFF2-40B4-BE49-F238E27FC236}">
              <a16:creationId xmlns:a16="http://schemas.microsoft.com/office/drawing/2014/main" id="{6C2BA000-05ED-4AEA-B776-213C988D3AD4}"/>
            </a:ext>
          </a:extLst>
        </xdr:cNvPr>
        <xdr:cNvSpPr/>
      </xdr:nvSpPr>
      <xdr:spPr>
        <a:xfrm>
          <a:off x="4447672" y="1647825"/>
          <a:ext cx="2459391" cy="382156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th-TH" sz="2000" b="1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TH SarabunIT๙" panose="020B0500040200020003" pitchFamily="34" charset="-34"/>
              <a:cs typeface="TH SarabunIT๙" panose="020B0500040200020003" pitchFamily="34" charset="-34"/>
            </a:rPr>
            <a:t>-ไม่มีลูกหนี้เงินยืมในงบประมาณ-</a:t>
          </a:r>
        </a:p>
      </xdr:txBody>
    </xdr:sp>
    <xdr:clientData/>
  </xdr:oneCellAnchor>
  <xdr:oneCellAnchor>
    <xdr:from>
      <xdr:col>5</xdr:col>
      <xdr:colOff>228600</xdr:colOff>
      <xdr:row>184</xdr:row>
      <xdr:rowOff>238125</xdr:rowOff>
    </xdr:from>
    <xdr:ext cx="2591735" cy="382156"/>
    <xdr:sp macro="" textlink="">
      <xdr:nvSpPr>
        <xdr:cNvPr id="4" name="สี่เหลี่ยมผืนผ้า 3">
          <a:extLst>
            <a:ext uri="{FF2B5EF4-FFF2-40B4-BE49-F238E27FC236}">
              <a16:creationId xmlns:a16="http://schemas.microsoft.com/office/drawing/2014/main" id="{9F6FA95E-78F1-47A2-A552-C969F88FCC32}"/>
            </a:ext>
          </a:extLst>
        </xdr:cNvPr>
        <xdr:cNvSpPr/>
      </xdr:nvSpPr>
      <xdr:spPr>
        <a:xfrm>
          <a:off x="4448175" y="28651200"/>
          <a:ext cx="2591735" cy="382156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th-TH" sz="2000" b="1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TH SarabunIT๙" panose="020B0500040200020003" pitchFamily="34" charset="-34"/>
              <a:cs typeface="TH SarabunIT๙" panose="020B0500040200020003" pitchFamily="34" charset="-34"/>
            </a:rPr>
            <a:t>-ไม่มีลูกหนี้เงินยืมนอกงบประมาณ-</a:t>
          </a:r>
        </a:p>
      </xdr:txBody>
    </xdr:sp>
    <xdr:clientData/>
  </xdr:oneCellAnchor>
  <xdr:oneCellAnchor>
    <xdr:from>
      <xdr:col>5</xdr:col>
      <xdr:colOff>228097</xdr:colOff>
      <xdr:row>148</xdr:row>
      <xdr:rowOff>276225</xdr:rowOff>
    </xdr:from>
    <xdr:ext cx="2459391" cy="382156"/>
    <xdr:sp macro="" textlink="">
      <xdr:nvSpPr>
        <xdr:cNvPr id="5" name="สี่เหลี่ยมผืนผ้า 4">
          <a:extLst>
            <a:ext uri="{FF2B5EF4-FFF2-40B4-BE49-F238E27FC236}">
              <a16:creationId xmlns:a16="http://schemas.microsoft.com/office/drawing/2014/main" id="{4DE2FE42-EB29-42B5-8C00-4CF7BD5AC8E3}"/>
            </a:ext>
          </a:extLst>
        </xdr:cNvPr>
        <xdr:cNvSpPr/>
      </xdr:nvSpPr>
      <xdr:spPr>
        <a:xfrm>
          <a:off x="4447672" y="19592925"/>
          <a:ext cx="2459391" cy="382156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th-TH" sz="2000" b="1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TH SarabunIT๙" panose="020B0500040200020003" pitchFamily="34" charset="-34"/>
              <a:cs typeface="TH SarabunIT๙" panose="020B0500040200020003" pitchFamily="34" charset="-34"/>
            </a:rPr>
            <a:t>-ไม่มีลูกหนี้เงินยืมในงบประมาณ-</a:t>
          </a:r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748868</xdr:colOff>
      <xdr:row>5</xdr:row>
      <xdr:rowOff>263440</xdr:rowOff>
    </xdr:from>
    <xdr:ext cx="2362698" cy="382156"/>
    <xdr:sp macro="" textlink="">
      <xdr:nvSpPr>
        <xdr:cNvPr id="14" name="สี่เหลี่ยมผืนผ้า 13">
          <a:extLst>
            <a:ext uri="{FF2B5EF4-FFF2-40B4-BE49-F238E27FC236}">
              <a16:creationId xmlns:a16="http://schemas.microsoft.com/office/drawing/2014/main" id="{432F575F-D309-456A-9411-B55551198BE4}"/>
            </a:ext>
          </a:extLst>
        </xdr:cNvPr>
        <xdr:cNvSpPr/>
      </xdr:nvSpPr>
      <xdr:spPr>
        <a:xfrm>
          <a:off x="4311218" y="85702690"/>
          <a:ext cx="2362698" cy="382156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th-TH" sz="2000" b="1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TH SarabunIT๙" panose="020B0500040200020003" pitchFamily="34" charset="-34"/>
              <a:cs typeface="TH SarabunIT๙" panose="020B0500040200020003" pitchFamily="34" charset="-34"/>
            </a:rPr>
            <a:t>-ไม่มีค้างรับจากกรมบัญชีกลาง-</a:t>
          </a:r>
        </a:p>
      </xdr:txBody>
    </xdr:sp>
    <xdr:clientData/>
  </xdr:oneCellAnchor>
  <xdr:oneCellAnchor>
    <xdr:from>
      <xdr:col>4</xdr:col>
      <xdr:colOff>748868</xdr:colOff>
      <xdr:row>36</xdr:row>
      <xdr:rowOff>263440</xdr:rowOff>
    </xdr:from>
    <xdr:ext cx="2362698" cy="382156"/>
    <xdr:sp macro="" textlink="">
      <xdr:nvSpPr>
        <xdr:cNvPr id="2" name="สี่เหลี่ยมผืนผ้า 1">
          <a:extLst>
            <a:ext uri="{FF2B5EF4-FFF2-40B4-BE49-F238E27FC236}">
              <a16:creationId xmlns:a16="http://schemas.microsoft.com/office/drawing/2014/main" id="{889CD5CF-E145-46CD-A9D7-74D774D76125}"/>
            </a:ext>
          </a:extLst>
        </xdr:cNvPr>
        <xdr:cNvSpPr/>
      </xdr:nvSpPr>
      <xdr:spPr>
        <a:xfrm>
          <a:off x="4311218" y="1577890"/>
          <a:ext cx="2362698" cy="382156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th-TH" sz="2000" b="1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TH SarabunIT๙" panose="020B0500040200020003" pitchFamily="34" charset="-34"/>
              <a:cs typeface="TH SarabunIT๙" panose="020B0500040200020003" pitchFamily="34" charset="-34"/>
            </a:rPr>
            <a:t>-ไม่มีค้างรับจากกรมบัญชีกลาง-</a:t>
          </a:r>
        </a:p>
      </xdr:txBody>
    </xdr:sp>
    <xdr:clientData/>
  </xdr:oneCellAnchor>
  <xdr:oneCellAnchor>
    <xdr:from>
      <xdr:col>4</xdr:col>
      <xdr:colOff>748868</xdr:colOff>
      <xdr:row>67</xdr:row>
      <xdr:rowOff>263440</xdr:rowOff>
    </xdr:from>
    <xdr:ext cx="2362698" cy="382156"/>
    <xdr:sp macro="" textlink="">
      <xdr:nvSpPr>
        <xdr:cNvPr id="3" name="สี่เหลี่ยมผืนผ้า 2">
          <a:extLst>
            <a:ext uri="{FF2B5EF4-FFF2-40B4-BE49-F238E27FC236}">
              <a16:creationId xmlns:a16="http://schemas.microsoft.com/office/drawing/2014/main" id="{68189E78-429D-4540-B607-5BD4F8F4B207}"/>
            </a:ext>
          </a:extLst>
        </xdr:cNvPr>
        <xdr:cNvSpPr/>
      </xdr:nvSpPr>
      <xdr:spPr>
        <a:xfrm>
          <a:off x="4311218" y="9607465"/>
          <a:ext cx="2362698" cy="382156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th-TH" sz="2000" b="1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TH SarabunIT๙" panose="020B0500040200020003" pitchFamily="34" charset="-34"/>
              <a:cs typeface="TH SarabunIT๙" panose="020B0500040200020003" pitchFamily="34" charset="-34"/>
            </a:rPr>
            <a:t>-ไม่มีค้างรับจากกรมบัญชีกลาง-</a:t>
          </a:r>
        </a:p>
      </xdr:txBody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559211</xdr:colOff>
      <xdr:row>6</xdr:row>
      <xdr:rowOff>226461</xdr:rowOff>
    </xdr:from>
    <xdr:ext cx="1700979" cy="382156"/>
    <xdr:sp macro="" textlink="">
      <xdr:nvSpPr>
        <xdr:cNvPr id="14" name="สี่เหลี่ยมผืนผ้า 13">
          <a:extLst>
            <a:ext uri="{FF2B5EF4-FFF2-40B4-BE49-F238E27FC236}">
              <a16:creationId xmlns:a16="http://schemas.microsoft.com/office/drawing/2014/main" id="{AB4DBC97-338F-4E2C-9F95-7582CD9ABB0F}"/>
            </a:ext>
          </a:extLst>
        </xdr:cNvPr>
        <xdr:cNvSpPr/>
      </xdr:nvSpPr>
      <xdr:spPr>
        <a:xfrm>
          <a:off x="3750086" y="87065886"/>
          <a:ext cx="1700979" cy="382156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th-TH" sz="2000" b="1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TH SarabunIT๙" panose="020B0500040200020003" pitchFamily="34" charset="-34"/>
              <a:cs typeface="TH SarabunIT๙" panose="020B0500040200020003" pitchFamily="34" charset="-34"/>
            </a:rPr>
            <a:t>-ไม่มีเงินจ่ายล่วงหน้า-</a:t>
          </a:r>
        </a:p>
      </xdr:txBody>
    </xdr:sp>
    <xdr:clientData/>
  </xdr:oneCellAnchor>
  <xdr:oneCellAnchor>
    <xdr:from>
      <xdr:col>4</xdr:col>
      <xdr:colOff>559211</xdr:colOff>
      <xdr:row>37</xdr:row>
      <xdr:rowOff>226461</xdr:rowOff>
    </xdr:from>
    <xdr:ext cx="1700979" cy="382156"/>
    <xdr:sp macro="" textlink="">
      <xdr:nvSpPr>
        <xdr:cNvPr id="2" name="สี่เหลี่ยมผืนผ้า 1">
          <a:extLst>
            <a:ext uri="{FF2B5EF4-FFF2-40B4-BE49-F238E27FC236}">
              <a16:creationId xmlns:a16="http://schemas.microsoft.com/office/drawing/2014/main" id="{91451E5A-7725-4026-AB56-700736682DD4}"/>
            </a:ext>
          </a:extLst>
        </xdr:cNvPr>
        <xdr:cNvSpPr/>
      </xdr:nvSpPr>
      <xdr:spPr>
        <a:xfrm>
          <a:off x="3759611" y="1712361"/>
          <a:ext cx="1700979" cy="382156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th-TH" sz="2000" b="1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TH SarabunIT๙" panose="020B0500040200020003" pitchFamily="34" charset="-34"/>
              <a:cs typeface="TH SarabunIT๙" panose="020B0500040200020003" pitchFamily="34" charset="-34"/>
            </a:rPr>
            <a:t>-ไม่มีเงินจ่ายล่วงหน้า-</a:t>
          </a:r>
        </a:p>
      </xdr:txBody>
    </xdr:sp>
    <xdr:clientData/>
  </xdr:oneCellAnchor>
  <xdr:oneCellAnchor>
    <xdr:from>
      <xdr:col>4</xdr:col>
      <xdr:colOff>559211</xdr:colOff>
      <xdr:row>68</xdr:row>
      <xdr:rowOff>226461</xdr:rowOff>
    </xdr:from>
    <xdr:ext cx="1700979" cy="382156"/>
    <xdr:sp macro="" textlink="">
      <xdr:nvSpPr>
        <xdr:cNvPr id="3" name="สี่เหลี่ยมผืนผ้า 2">
          <a:extLst>
            <a:ext uri="{FF2B5EF4-FFF2-40B4-BE49-F238E27FC236}">
              <a16:creationId xmlns:a16="http://schemas.microsoft.com/office/drawing/2014/main" id="{783BC125-9F72-4711-90B6-A1FB5577EA83}"/>
            </a:ext>
          </a:extLst>
        </xdr:cNvPr>
        <xdr:cNvSpPr/>
      </xdr:nvSpPr>
      <xdr:spPr>
        <a:xfrm>
          <a:off x="3759611" y="9570486"/>
          <a:ext cx="1700979" cy="382156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th-TH" sz="2000" b="1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TH SarabunIT๙" panose="020B0500040200020003" pitchFamily="34" charset="-34"/>
              <a:cs typeface="TH SarabunIT๙" panose="020B0500040200020003" pitchFamily="34" charset="-34"/>
            </a:rPr>
            <a:t>-ไม่มีเงินจ่ายล่วงหน้า-</a:t>
          </a:r>
        </a:p>
      </xdr:txBody>
    </xdr:sp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1352550</xdr:colOff>
      <xdr:row>7</xdr:row>
      <xdr:rowOff>247650</xdr:rowOff>
    </xdr:from>
    <xdr:ext cx="4270914" cy="382156"/>
    <xdr:sp macro="" textlink="">
      <xdr:nvSpPr>
        <xdr:cNvPr id="12" name="สี่เหลี่ยมผืนผ้า 11">
          <a:extLst>
            <a:ext uri="{FF2B5EF4-FFF2-40B4-BE49-F238E27FC236}">
              <a16:creationId xmlns:a16="http://schemas.microsoft.com/office/drawing/2014/main" id="{03D45BC6-4745-40BB-94B7-2DCC3CEB341A}"/>
            </a:ext>
          </a:extLst>
        </xdr:cNvPr>
        <xdr:cNvSpPr/>
      </xdr:nvSpPr>
      <xdr:spPr>
        <a:xfrm>
          <a:off x="3438525" y="88249125"/>
          <a:ext cx="4270914" cy="382156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th-TH" sz="2000" b="1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TH SarabunIT๙" panose="020B0500040200020003" pitchFamily="34" charset="-34"/>
              <a:cs typeface="TH SarabunIT๙" panose="020B0500040200020003" pitchFamily="34" charset="-34"/>
            </a:rPr>
            <a:t>-ไม่มีค่าใช้จ่ายจ่ายล่วงหน้า-เพื่อช่วยเหลือผู้ประสบภัยพิบัติ-</a:t>
          </a:r>
        </a:p>
      </xdr:txBody>
    </xdr:sp>
    <xdr:clientData/>
  </xdr:oneCellAnchor>
  <xdr:oneCellAnchor>
    <xdr:from>
      <xdr:col>3</xdr:col>
      <xdr:colOff>1352550</xdr:colOff>
      <xdr:row>40</xdr:row>
      <xdr:rowOff>247650</xdr:rowOff>
    </xdr:from>
    <xdr:ext cx="4270914" cy="382156"/>
    <xdr:sp macro="" textlink="">
      <xdr:nvSpPr>
        <xdr:cNvPr id="2" name="สี่เหลี่ยมผืนผ้า 1">
          <a:extLst>
            <a:ext uri="{FF2B5EF4-FFF2-40B4-BE49-F238E27FC236}">
              <a16:creationId xmlns:a16="http://schemas.microsoft.com/office/drawing/2014/main" id="{34396BD9-6651-4191-A6CD-7713EBA6E4F0}"/>
            </a:ext>
          </a:extLst>
        </xdr:cNvPr>
        <xdr:cNvSpPr/>
      </xdr:nvSpPr>
      <xdr:spPr>
        <a:xfrm>
          <a:off x="3438525" y="1885950"/>
          <a:ext cx="4270914" cy="382156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th-TH" sz="2000" b="1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TH SarabunIT๙" panose="020B0500040200020003" pitchFamily="34" charset="-34"/>
              <a:cs typeface="TH SarabunIT๙" panose="020B0500040200020003" pitchFamily="34" charset="-34"/>
            </a:rPr>
            <a:t>-ไม่มีค่าใช้จ่ายจ่ายล่วงหน้า-เพื่อช่วยเหลือผู้ประสบภัยพิบัติ-</a:t>
          </a:r>
        </a:p>
      </xdr:txBody>
    </xdr:sp>
    <xdr:clientData/>
  </xdr:oneCellAnchor>
  <xdr:oneCellAnchor>
    <xdr:from>
      <xdr:col>3</xdr:col>
      <xdr:colOff>1352550</xdr:colOff>
      <xdr:row>73</xdr:row>
      <xdr:rowOff>247650</xdr:rowOff>
    </xdr:from>
    <xdr:ext cx="4270914" cy="382156"/>
    <xdr:sp macro="" textlink="">
      <xdr:nvSpPr>
        <xdr:cNvPr id="3" name="สี่เหลี่ยมผืนผ้า 2">
          <a:extLst>
            <a:ext uri="{FF2B5EF4-FFF2-40B4-BE49-F238E27FC236}">
              <a16:creationId xmlns:a16="http://schemas.microsoft.com/office/drawing/2014/main" id="{D22B9B98-AF56-41C0-BC20-694BBE7F7DD7}"/>
            </a:ext>
          </a:extLst>
        </xdr:cNvPr>
        <xdr:cNvSpPr/>
      </xdr:nvSpPr>
      <xdr:spPr>
        <a:xfrm>
          <a:off x="3438525" y="10010775"/>
          <a:ext cx="4270914" cy="382156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th-TH" sz="2000" b="1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TH SarabunIT๙" panose="020B0500040200020003" pitchFamily="34" charset="-34"/>
              <a:cs typeface="TH SarabunIT๙" panose="020B0500040200020003" pitchFamily="34" charset="-34"/>
            </a:rPr>
            <a:t>-ไม่มีค่าใช้จ่ายจ่ายล่วงหน้า-เพื่อช่วยเหลือผู้ประสบภัยพิบัติ-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1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U24"/>
  <sheetViews>
    <sheetView view="pageBreakPreview" topLeftCell="A7" zoomScale="89" zoomScaleNormal="89" zoomScaleSheetLayoutView="89" workbookViewId="0">
      <selection activeCell="M13" sqref="M13"/>
    </sheetView>
  </sheetViews>
  <sheetFormatPr defaultRowHeight="30.75"/>
  <cols>
    <col min="1" max="1" width="7" style="16" customWidth="1"/>
    <col min="2" max="2" width="15.7109375" style="16" customWidth="1"/>
    <col min="3" max="7" width="9.140625" style="16"/>
    <col min="8" max="8" width="5.42578125" style="16" customWidth="1"/>
    <col min="9" max="9" width="18.140625" style="56" customWidth="1"/>
    <col min="10" max="10" width="27.28515625" style="57" customWidth="1"/>
    <col min="11" max="11" width="9.140625" style="41"/>
    <col min="12" max="13" width="9.140625" style="16"/>
    <col min="14" max="14" width="5.140625" style="16" customWidth="1"/>
    <col min="15" max="20" width="9.140625" style="16"/>
    <col min="21" max="21" width="5" style="16" customWidth="1"/>
    <col min="22" max="16384" width="9.140625" style="16"/>
  </cols>
  <sheetData>
    <row r="1" spans="1:21" ht="39" customHeight="1">
      <c r="A1" s="321" t="s">
        <v>390</v>
      </c>
      <c r="B1" s="321"/>
      <c r="C1" s="321"/>
      <c r="D1" s="321"/>
      <c r="E1" s="321"/>
      <c r="F1" s="321"/>
      <c r="G1" s="321"/>
      <c r="H1" s="321"/>
      <c r="I1" s="321"/>
      <c r="J1" s="321"/>
      <c r="K1" s="321"/>
      <c r="L1" s="321"/>
      <c r="M1" s="321"/>
      <c r="N1" s="321"/>
      <c r="O1" s="321"/>
      <c r="P1" s="321"/>
      <c r="Q1" s="321"/>
      <c r="R1" s="321"/>
      <c r="S1" s="321"/>
      <c r="T1" s="321"/>
      <c r="U1" s="321"/>
    </row>
    <row r="2" spans="1:21" ht="39" customHeight="1">
      <c r="A2" s="321"/>
      <c r="B2" s="321"/>
      <c r="C2" s="321"/>
      <c r="D2" s="321"/>
      <c r="E2" s="321"/>
      <c r="F2" s="321"/>
      <c r="G2" s="321"/>
      <c r="H2" s="321"/>
      <c r="I2" s="321"/>
      <c r="J2" s="321"/>
      <c r="K2" s="321"/>
      <c r="L2" s="321"/>
      <c r="M2" s="321"/>
      <c r="N2" s="321"/>
      <c r="O2" s="321"/>
      <c r="P2" s="321"/>
      <c r="Q2" s="321"/>
      <c r="R2" s="321"/>
      <c r="S2" s="321"/>
      <c r="T2" s="321"/>
      <c r="U2" s="321"/>
    </row>
    <row r="3" spans="1:21" s="18" customFormat="1" ht="39">
      <c r="A3" s="17" t="s">
        <v>220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</row>
    <row r="4" spans="1:21" s="19" customFormat="1" ht="30.75" customHeight="1">
      <c r="A4" s="330" t="s">
        <v>216</v>
      </c>
      <c r="B4" s="330"/>
      <c r="C4" s="330"/>
      <c r="D4" s="330"/>
      <c r="E4" s="330"/>
      <c r="F4" s="330"/>
      <c r="G4" s="330"/>
      <c r="H4" s="330"/>
      <c r="I4" s="330"/>
      <c r="J4" s="330"/>
      <c r="K4" s="330"/>
      <c r="L4" s="330"/>
      <c r="M4" s="330"/>
      <c r="N4" s="330"/>
      <c r="O4" s="330"/>
      <c r="P4" s="330"/>
      <c r="Q4" s="330"/>
      <c r="R4" s="330"/>
      <c r="S4" s="330"/>
      <c r="T4" s="330"/>
      <c r="U4" s="330"/>
    </row>
    <row r="5" spans="1:21" s="19" customFormat="1">
      <c r="A5" s="20" t="s">
        <v>0</v>
      </c>
      <c r="B5" s="21" t="s">
        <v>221</v>
      </c>
      <c r="C5" s="331" t="s">
        <v>161</v>
      </c>
      <c r="D5" s="331"/>
      <c r="E5" s="331"/>
      <c r="F5" s="331"/>
      <c r="G5" s="331"/>
      <c r="H5" s="331"/>
      <c r="I5" s="331" t="s">
        <v>168</v>
      </c>
      <c r="J5" s="331"/>
      <c r="K5" s="22" t="s">
        <v>217</v>
      </c>
    </row>
    <row r="6" spans="1:21" s="29" customFormat="1" ht="22.5" customHeight="1">
      <c r="A6" s="23">
        <v>1</v>
      </c>
      <c r="B6" s="20" t="s">
        <v>173</v>
      </c>
      <c r="C6" s="325" t="s">
        <v>175</v>
      </c>
      <c r="D6" s="326"/>
      <c r="E6" s="326"/>
      <c r="F6" s="326"/>
      <c r="G6" s="326"/>
      <c r="H6" s="327"/>
      <c r="I6" s="25">
        <v>1101010101</v>
      </c>
      <c r="J6" s="26" t="s">
        <v>176</v>
      </c>
      <c r="K6" s="27" t="s">
        <v>171</v>
      </c>
      <c r="L6" s="28"/>
      <c r="M6" s="28"/>
      <c r="N6" s="28"/>
      <c r="O6" s="28"/>
    </row>
    <row r="7" spans="1:21" s="29" customFormat="1" ht="22.5" customHeight="1">
      <c r="A7" s="23">
        <v>2</v>
      </c>
      <c r="B7" s="20" t="s">
        <v>174</v>
      </c>
      <c r="C7" s="20" t="s">
        <v>170</v>
      </c>
      <c r="D7" s="20"/>
      <c r="E7" s="30"/>
      <c r="F7" s="26"/>
      <c r="G7" s="30"/>
      <c r="H7" s="26"/>
      <c r="I7" s="25" t="s">
        <v>146</v>
      </c>
      <c r="J7" s="31" t="s">
        <v>169</v>
      </c>
      <c r="K7" s="27" t="s">
        <v>171</v>
      </c>
      <c r="L7" s="28"/>
      <c r="M7" s="28"/>
      <c r="N7" s="28"/>
      <c r="O7" s="28"/>
    </row>
    <row r="8" spans="1:21" s="29" customFormat="1" ht="22.5" customHeight="1">
      <c r="A8" s="23">
        <v>3</v>
      </c>
      <c r="B8" s="20"/>
      <c r="C8" s="20" t="s">
        <v>218</v>
      </c>
      <c r="D8" s="20"/>
      <c r="E8" s="30"/>
      <c r="F8" s="32"/>
      <c r="G8" s="32"/>
      <c r="H8" s="26"/>
      <c r="I8" s="22" t="s">
        <v>271</v>
      </c>
      <c r="J8" s="24"/>
      <c r="L8" s="28"/>
      <c r="M8" s="28"/>
      <c r="N8" s="28"/>
      <c r="O8" s="28"/>
    </row>
    <row r="9" spans="1:21" s="42" customFormat="1" ht="22.5" customHeight="1">
      <c r="A9" s="23">
        <v>4</v>
      </c>
      <c r="B9" s="33" t="s">
        <v>114</v>
      </c>
      <c r="C9" s="33" t="s">
        <v>126</v>
      </c>
      <c r="D9" s="33"/>
      <c r="E9" s="34"/>
      <c r="F9" s="35"/>
      <c r="G9" s="35"/>
      <c r="H9" s="36"/>
      <c r="I9" s="37">
        <v>1101010104</v>
      </c>
      <c r="J9" s="38" t="s">
        <v>147</v>
      </c>
      <c r="K9" s="39" t="s">
        <v>177</v>
      </c>
      <c r="L9" s="40"/>
      <c r="M9" s="40"/>
      <c r="N9" s="40"/>
      <c r="O9" s="41" t="s">
        <v>219</v>
      </c>
    </row>
    <row r="10" spans="1:21" s="29" customFormat="1" ht="22.5" customHeight="1">
      <c r="A10" s="23">
        <v>5</v>
      </c>
      <c r="B10" s="20" t="s">
        <v>115</v>
      </c>
      <c r="C10" s="20" t="s">
        <v>140</v>
      </c>
      <c r="D10" s="20"/>
      <c r="E10" s="30"/>
      <c r="F10" s="32"/>
      <c r="G10" s="32"/>
      <c r="H10" s="26"/>
      <c r="I10" s="25" t="s">
        <v>148</v>
      </c>
      <c r="J10" s="24" t="s">
        <v>158</v>
      </c>
      <c r="K10" s="39" t="s">
        <v>177</v>
      </c>
      <c r="L10" s="28"/>
      <c r="M10" s="28"/>
      <c r="N10" s="28"/>
      <c r="O10" s="43" t="s">
        <v>172</v>
      </c>
    </row>
    <row r="11" spans="1:21" s="41" customFormat="1" ht="22.5" customHeight="1">
      <c r="A11" s="23">
        <v>6</v>
      </c>
      <c r="B11" s="20" t="s">
        <v>116</v>
      </c>
      <c r="C11" s="20" t="s">
        <v>144</v>
      </c>
      <c r="D11" s="20"/>
      <c r="E11" s="30"/>
      <c r="F11" s="32"/>
      <c r="G11" s="32"/>
      <c r="H11" s="26"/>
      <c r="I11" s="25">
        <v>1102050124</v>
      </c>
      <c r="J11" s="24" t="s">
        <v>151</v>
      </c>
      <c r="K11" s="39" t="s">
        <v>177</v>
      </c>
      <c r="L11" s="44"/>
      <c r="M11" s="44"/>
      <c r="N11" s="44"/>
      <c r="O11" s="43" t="s">
        <v>172</v>
      </c>
    </row>
    <row r="12" spans="1:21" s="46" customFormat="1" ht="22.5" customHeight="1">
      <c r="A12" s="23">
        <v>7</v>
      </c>
      <c r="B12" s="20" t="s">
        <v>117</v>
      </c>
      <c r="C12" s="20" t="s">
        <v>28</v>
      </c>
      <c r="D12" s="20"/>
      <c r="E12" s="30"/>
      <c r="F12" s="32"/>
      <c r="G12" s="32"/>
      <c r="H12" s="26"/>
      <c r="I12" s="25">
        <v>1103020111</v>
      </c>
      <c r="J12" s="24" t="s">
        <v>153</v>
      </c>
      <c r="K12" s="39" t="s">
        <v>177</v>
      </c>
      <c r="L12" s="45"/>
      <c r="M12" s="45"/>
      <c r="N12" s="45"/>
      <c r="O12" s="43" t="s">
        <v>172</v>
      </c>
    </row>
    <row r="13" spans="1:21" s="54" customFormat="1" ht="56.25" customHeight="1">
      <c r="A13" s="47">
        <v>8</v>
      </c>
      <c r="B13" s="48" t="s">
        <v>118</v>
      </c>
      <c r="C13" s="322" t="s">
        <v>12</v>
      </c>
      <c r="D13" s="323"/>
      <c r="E13" s="323"/>
      <c r="F13" s="323"/>
      <c r="G13" s="323"/>
      <c r="H13" s="324"/>
      <c r="I13" s="49">
        <v>1106010106</v>
      </c>
      <c r="J13" s="50" t="s">
        <v>152</v>
      </c>
      <c r="K13" s="51" t="s">
        <v>177</v>
      </c>
      <c r="L13" s="52"/>
      <c r="M13" s="52"/>
      <c r="N13" s="52"/>
      <c r="O13" s="53" t="s">
        <v>172</v>
      </c>
    </row>
    <row r="14" spans="1:21" s="46" customFormat="1" ht="22.5" customHeight="1">
      <c r="A14" s="23">
        <v>9</v>
      </c>
      <c r="B14" s="20" t="s">
        <v>119</v>
      </c>
      <c r="C14" s="20" t="s">
        <v>145</v>
      </c>
      <c r="D14" s="20"/>
      <c r="E14" s="30"/>
      <c r="F14" s="32"/>
      <c r="G14" s="32"/>
      <c r="H14" s="26"/>
      <c r="I14" s="25">
        <v>1211010101</v>
      </c>
      <c r="J14" s="24" t="s">
        <v>155</v>
      </c>
      <c r="K14" s="39" t="s">
        <v>177</v>
      </c>
      <c r="L14" s="45"/>
      <c r="M14" s="45"/>
      <c r="N14" s="45"/>
      <c r="O14" s="43" t="s">
        <v>172</v>
      </c>
    </row>
    <row r="15" spans="1:21" s="29" customFormat="1" ht="22.5" customHeight="1">
      <c r="A15" s="23">
        <v>10</v>
      </c>
      <c r="B15" s="20" t="s">
        <v>120</v>
      </c>
      <c r="C15" s="20" t="s">
        <v>142</v>
      </c>
      <c r="D15" s="20"/>
      <c r="E15" s="30"/>
      <c r="F15" s="32"/>
      <c r="G15" s="32"/>
      <c r="H15" s="26"/>
      <c r="I15" s="25" t="s">
        <v>157</v>
      </c>
      <c r="J15" s="24" t="s">
        <v>159</v>
      </c>
      <c r="K15" s="39" t="s">
        <v>177</v>
      </c>
      <c r="L15" s="28"/>
      <c r="M15" s="28"/>
      <c r="N15" s="28"/>
      <c r="O15" s="43" t="s">
        <v>172</v>
      </c>
    </row>
    <row r="16" spans="1:21" s="42" customFormat="1" ht="22.5" customHeight="1">
      <c r="A16" s="23">
        <v>11</v>
      </c>
      <c r="B16" s="20" t="s">
        <v>121</v>
      </c>
      <c r="C16" s="20" t="s">
        <v>143</v>
      </c>
      <c r="D16" s="20"/>
      <c r="E16" s="30"/>
      <c r="F16" s="32"/>
      <c r="G16" s="32"/>
      <c r="H16" s="26"/>
      <c r="I16" s="25">
        <v>2101010103</v>
      </c>
      <c r="J16" s="24" t="s">
        <v>160</v>
      </c>
      <c r="K16" s="39" t="s">
        <v>177</v>
      </c>
      <c r="L16" s="40"/>
      <c r="M16" s="40"/>
      <c r="N16" s="40"/>
      <c r="O16" s="43" t="s">
        <v>172</v>
      </c>
    </row>
    <row r="17" spans="1:21" s="29" customFormat="1" ht="22.5" customHeight="1">
      <c r="A17" s="23">
        <v>12</v>
      </c>
      <c r="B17" s="20" t="s">
        <v>122</v>
      </c>
      <c r="C17" s="20" t="s">
        <v>32</v>
      </c>
      <c r="D17" s="20"/>
      <c r="E17" s="30"/>
      <c r="F17" s="32"/>
      <c r="G17" s="32"/>
      <c r="H17" s="26"/>
      <c r="I17" s="25">
        <v>2102040102</v>
      </c>
      <c r="J17" s="24" t="s">
        <v>150</v>
      </c>
      <c r="K17" s="39" t="s">
        <v>177</v>
      </c>
      <c r="L17" s="28"/>
      <c r="M17" s="28"/>
      <c r="N17" s="28"/>
      <c r="O17" s="43" t="s">
        <v>172</v>
      </c>
    </row>
    <row r="18" spans="1:21" s="29" customFormat="1" ht="54" customHeight="1">
      <c r="A18" s="47">
        <v>13</v>
      </c>
      <c r="B18" s="48" t="s">
        <v>269</v>
      </c>
      <c r="C18" s="322" t="s">
        <v>214</v>
      </c>
      <c r="D18" s="323"/>
      <c r="E18" s="323"/>
      <c r="F18" s="323"/>
      <c r="G18" s="323"/>
      <c r="H18" s="324"/>
      <c r="I18" s="49">
        <v>2105010102</v>
      </c>
      <c r="J18" s="55" t="s">
        <v>215</v>
      </c>
      <c r="K18" s="328" t="s">
        <v>222</v>
      </c>
      <c r="L18" s="329"/>
      <c r="M18" s="329"/>
      <c r="N18" s="329"/>
      <c r="O18" s="329"/>
      <c r="P18" s="329"/>
      <c r="Q18" s="329"/>
      <c r="R18" s="329"/>
      <c r="S18" s="329"/>
      <c r="T18" s="329"/>
      <c r="U18" s="329"/>
    </row>
    <row r="19" spans="1:21" s="29" customFormat="1" ht="22.5" customHeight="1">
      <c r="A19" s="23">
        <v>14</v>
      </c>
      <c r="B19" s="20" t="s">
        <v>123</v>
      </c>
      <c r="C19" s="20" t="s">
        <v>33</v>
      </c>
      <c r="D19" s="20"/>
      <c r="E19" s="30"/>
      <c r="F19" s="32"/>
      <c r="G19" s="32"/>
      <c r="H19" s="26"/>
      <c r="I19" s="25">
        <v>2111020199</v>
      </c>
      <c r="J19" s="24" t="s">
        <v>149</v>
      </c>
      <c r="K19" s="39" t="s">
        <v>177</v>
      </c>
      <c r="L19" s="28"/>
      <c r="M19" s="28"/>
      <c r="N19" s="28"/>
      <c r="O19" s="43" t="s">
        <v>172</v>
      </c>
    </row>
    <row r="20" spans="1:21" s="29" customFormat="1" ht="22.5" customHeight="1">
      <c r="A20" s="23">
        <v>15</v>
      </c>
      <c r="B20" s="20" t="s">
        <v>124</v>
      </c>
      <c r="C20" s="20" t="s">
        <v>38</v>
      </c>
      <c r="D20" s="20"/>
      <c r="E20" s="30"/>
      <c r="F20" s="32"/>
      <c r="G20" s="32"/>
      <c r="H20" s="26"/>
      <c r="I20" s="25">
        <v>2112010102</v>
      </c>
      <c r="J20" s="24" t="s">
        <v>154</v>
      </c>
      <c r="K20" s="39" t="s">
        <v>177</v>
      </c>
      <c r="L20" s="28"/>
      <c r="M20" s="28"/>
      <c r="N20" s="28"/>
      <c r="O20" s="43" t="s">
        <v>172</v>
      </c>
    </row>
    <row r="21" spans="1:21" s="29" customFormat="1" ht="22.5" customHeight="1">
      <c r="A21" s="23">
        <v>16</v>
      </c>
      <c r="B21" s="20" t="s">
        <v>125</v>
      </c>
      <c r="C21" s="20" t="s">
        <v>141</v>
      </c>
      <c r="D21" s="20"/>
      <c r="E21" s="30"/>
      <c r="F21" s="26"/>
      <c r="G21" s="30"/>
      <c r="H21" s="26"/>
      <c r="I21" s="25">
        <v>2112010199</v>
      </c>
      <c r="J21" s="24" t="s">
        <v>156</v>
      </c>
      <c r="K21" s="39" t="s">
        <v>177</v>
      </c>
      <c r="L21" s="28"/>
      <c r="M21" s="28"/>
      <c r="N21" s="28"/>
      <c r="O21" s="43" t="s">
        <v>172</v>
      </c>
    </row>
    <row r="22" spans="1:21" ht="13.5" customHeight="1"/>
    <row r="23" spans="1:21" s="46" customFormat="1">
      <c r="A23" s="42" t="s">
        <v>139</v>
      </c>
      <c r="B23" s="42"/>
      <c r="C23" s="42" t="s">
        <v>213</v>
      </c>
      <c r="I23" s="58"/>
      <c r="J23" s="59"/>
      <c r="K23" s="41"/>
    </row>
    <row r="24" spans="1:21" ht="22.5" customHeight="1"/>
  </sheetData>
  <sortState xmlns:xlrd2="http://schemas.microsoft.com/office/spreadsheetml/2017/richdata2" ref="A11:J21">
    <sortCondition ref="I11:I21"/>
  </sortState>
  <mergeCells count="8">
    <mergeCell ref="A1:U2"/>
    <mergeCell ref="C13:H13"/>
    <mergeCell ref="C6:H6"/>
    <mergeCell ref="K18:U18"/>
    <mergeCell ref="A4:U4"/>
    <mergeCell ref="I5:J5"/>
    <mergeCell ref="C5:H5"/>
    <mergeCell ref="C18:H18"/>
  </mergeCells>
  <phoneticPr fontId="2" type="noConversion"/>
  <pageMargins left="0.23622047244094491" right="0.23622047244094491" top="0.74803149606299213" bottom="0.74803149606299213" header="0.31496062992125984" footer="0.31496062992125984"/>
  <pageSetup paperSize="9" scale="6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FF00"/>
  </sheetPr>
  <dimension ref="A1:L86"/>
  <sheetViews>
    <sheetView view="pageBreakPreview" topLeftCell="A63" zoomScaleNormal="110" zoomScaleSheetLayoutView="100" workbookViewId="0">
      <selection activeCell="F82" sqref="F82"/>
    </sheetView>
  </sheetViews>
  <sheetFormatPr defaultRowHeight="19.5"/>
  <cols>
    <col min="1" max="1" width="5.140625" style="187" customWidth="1"/>
    <col min="2" max="2" width="8.7109375" style="187" customWidth="1"/>
    <col min="3" max="3" width="17.42578125" style="187" customWidth="1"/>
    <col min="4" max="4" width="21.5703125" style="187" customWidth="1"/>
    <col min="5" max="5" width="42.85546875" style="187" customWidth="1"/>
    <col min="6" max="6" width="14.85546875" style="205" customWidth="1"/>
    <col min="7" max="7" width="11.28515625" style="205" customWidth="1"/>
    <col min="8" max="8" width="15" style="205" customWidth="1"/>
    <col min="9" max="9" width="14.85546875" style="185" customWidth="1"/>
    <col min="10" max="10" width="11.28515625" style="185" customWidth="1"/>
    <col min="11" max="16384" width="9.140625" style="187"/>
  </cols>
  <sheetData>
    <row r="1" spans="1:12" s="184" customFormat="1">
      <c r="A1" s="355" t="s">
        <v>272</v>
      </c>
      <c r="B1" s="355"/>
      <c r="C1" s="355"/>
      <c r="D1" s="355"/>
      <c r="E1" s="355"/>
      <c r="F1" s="355"/>
      <c r="G1" s="355"/>
      <c r="H1" s="355"/>
      <c r="I1" s="355"/>
      <c r="J1" s="355"/>
    </row>
    <row r="2" spans="1:12" s="184" customFormat="1">
      <c r="A2" s="355" t="s">
        <v>12</v>
      </c>
      <c r="B2" s="355"/>
      <c r="C2" s="355"/>
      <c r="D2" s="355"/>
      <c r="E2" s="355"/>
      <c r="F2" s="355"/>
      <c r="G2" s="355"/>
      <c r="H2" s="355"/>
      <c r="I2" s="355"/>
      <c r="J2" s="355"/>
    </row>
    <row r="3" spans="1:12" s="184" customFormat="1" ht="20.25">
      <c r="A3" s="339" t="s">
        <v>392</v>
      </c>
      <c r="B3" s="339"/>
      <c r="C3" s="339"/>
      <c r="D3" s="339"/>
      <c r="E3" s="339"/>
      <c r="F3" s="339"/>
      <c r="G3" s="339"/>
      <c r="H3" s="339"/>
      <c r="I3" s="339"/>
      <c r="J3" s="339"/>
      <c r="K3" s="109"/>
      <c r="L3" s="109"/>
    </row>
    <row r="4" spans="1:12" ht="7.5" customHeight="1">
      <c r="A4" s="185"/>
      <c r="B4" s="185"/>
      <c r="C4" s="185"/>
      <c r="D4" s="185"/>
      <c r="E4" s="185"/>
      <c r="F4" s="186"/>
      <c r="G4" s="186"/>
      <c r="H4" s="186"/>
    </row>
    <row r="5" spans="1:12" ht="23.25" customHeight="1">
      <c r="A5" s="356" t="s">
        <v>0</v>
      </c>
      <c r="B5" s="356" t="s">
        <v>59</v>
      </c>
      <c r="C5" s="188" t="s">
        <v>13</v>
      </c>
      <c r="D5" s="356" t="s">
        <v>3</v>
      </c>
      <c r="E5" s="356" t="s">
        <v>4</v>
      </c>
      <c r="F5" s="358" t="s">
        <v>5</v>
      </c>
      <c r="G5" s="359"/>
      <c r="H5" s="360"/>
      <c r="I5" s="361" t="s">
        <v>60</v>
      </c>
      <c r="J5" s="356" t="s">
        <v>10</v>
      </c>
    </row>
    <row r="6" spans="1:12">
      <c r="A6" s="357"/>
      <c r="B6" s="357"/>
      <c r="C6" s="189" t="s">
        <v>1</v>
      </c>
      <c r="D6" s="357"/>
      <c r="E6" s="357"/>
      <c r="F6" s="190" t="s">
        <v>6</v>
      </c>
      <c r="G6" s="190" t="s">
        <v>7</v>
      </c>
      <c r="H6" s="190" t="s">
        <v>8</v>
      </c>
      <c r="I6" s="362"/>
      <c r="J6" s="357"/>
    </row>
    <row r="7" spans="1:12">
      <c r="A7" s="191"/>
      <c r="B7" s="191"/>
      <c r="C7" s="191"/>
      <c r="D7" s="192"/>
      <c r="E7" s="192"/>
      <c r="F7" s="193"/>
      <c r="G7" s="194"/>
      <c r="H7" s="193"/>
      <c r="I7" s="191"/>
      <c r="J7" s="191"/>
    </row>
    <row r="8" spans="1:12">
      <c r="A8" s="195"/>
      <c r="B8" s="195"/>
      <c r="C8" s="195"/>
      <c r="D8" s="196"/>
      <c r="E8" s="196"/>
      <c r="F8" s="197"/>
      <c r="G8" s="197"/>
      <c r="H8" s="197"/>
      <c r="I8" s="195"/>
      <c r="J8" s="195"/>
    </row>
    <row r="9" spans="1:12">
      <c r="A9" s="195"/>
      <c r="B9" s="195"/>
      <c r="C9" s="195"/>
      <c r="D9" s="196"/>
      <c r="E9" s="196"/>
      <c r="F9" s="197"/>
      <c r="G9" s="197"/>
      <c r="H9" s="197"/>
      <c r="I9" s="195"/>
      <c r="J9" s="195"/>
    </row>
    <row r="10" spans="1:12">
      <c r="A10" s="195"/>
      <c r="B10" s="195"/>
      <c r="C10" s="195"/>
      <c r="D10" s="196"/>
      <c r="E10" s="196"/>
      <c r="F10" s="197"/>
      <c r="G10" s="197"/>
      <c r="H10" s="197"/>
      <c r="I10" s="195"/>
      <c r="J10" s="195"/>
    </row>
    <row r="11" spans="1:12">
      <c r="A11" s="195"/>
      <c r="B11" s="195"/>
      <c r="C11" s="195"/>
      <c r="D11" s="196"/>
      <c r="E11" s="196"/>
      <c r="F11" s="197"/>
      <c r="G11" s="197"/>
      <c r="H11" s="197"/>
      <c r="I11" s="195"/>
      <c r="J11" s="195"/>
    </row>
    <row r="12" spans="1:12">
      <c r="A12" s="198"/>
      <c r="B12" s="195"/>
      <c r="C12" s="195"/>
      <c r="D12" s="196"/>
      <c r="E12" s="207"/>
      <c r="F12" s="208"/>
      <c r="G12" s="208"/>
      <c r="H12" s="208"/>
      <c r="I12" s="209"/>
      <c r="J12" s="198"/>
    </row>
    <row r="13" spans="1:12" ht="20.25" thickBot="1">
      <c r="A13" s="199"/>
      <c r="B13" s="200"/>
      <c r="C13" s="200"/>
      <c r="D13" s="201" t="s">
        <v>14</v>
      </c>
      <c r="E13" s="210"/>
      <c r="F13" s="211">
        <f>SUM(F7:F12)</f>
        <v>0</v>
      </c>
      <c r="G13" s="211">
        <f>SUM(G7:G12)</f>
        <v>0</v>
      </c>
      <c r="H13" s="211">
        <f>SUM(H7:H12)</f>
        <v>0</v>
      </c>
      <c r="I13" s="212" t="s">
        <v>57</v>
      </c>
      <c r="J13" s="202"/>
    </row>
    <row r="14" spans="1:12" ht="20.25" thickTop="1">
      <c r="F14" s="203"/>
      <c r="G14" s="203"/>
      <c r="H14" s="204"/>
    </row>
    <row r="15" spans="1:12">
      <c r="F15" s="203"/>
      <c r="G15" s="203"/>
    </row>
    <row r="16" spans="1:12" ht="20.25">
      <c r="D16" s="110" t="s">
        <v>162</v>
      </c>
      <c r="E16" s="111" t="s">
        <v>163</v>
      </c>
      <c r="F16" s="111" t="s">
        <v>88</v>
      </c>
      <c r="G16" s="110" t="s">
        <v>162</v>
      </c>
      <c r="H16" s="111" t="s">
        <v>334</v>
      </c>
      <c r="I16" s="111"/>
      <c r="J16" s="111"/>
    </row>
    <row r="17" spans="4:10" ht="20.25">
      <c r="D17" s="111"/>
      <c r="E17" s="111" t="s">
        <v>291</v>
      </c>
      <c r="F17" s="111"/>
      <c r="G17" s="111"/>
      <c r="H17" s="111" t="s">
        <v>379</v>
      </c>
      <c r="I17" s="111"/>
      <c r="J17" s="111"/>
    </row>
    <row r="18" spans="4:10" ht="20.25">
      <c r="D18" s="110" t="s">
        <v>164</v>
      </c>
      <c r="E18" s="111" t="s">
        <v>297</v>
      </c>
      <c r="F18" s="110" t="s">
        <v>164</v>
      </c>
      <c r="G18" s="354" t="s">
        <v>380</v>
      </c>
      <c r="H18" s="354"/>
      <c r="I18" s="354"/>
      <c r="J18" s="354"/>
    </row>
    <row r="19" spans="4:10">
      <c r="G19" s="206" t="s">
        <v>330</v>
      </c>
    </row>
    <row r="20" spans="4:10">
      <c r="G20" s="205" t="s">
        <v>335</v>
      </c>
    </row>
    <row r="34" spans="1:12" s="184" customFormat="1">
      <c r="A34" s="355" t="s">
        <v>272</v>
      </c>
      <c r="B34" s="355"/>
      <c r="C34" s="355"/>
      <c r="D34" s="355"/>
      <c r="E34" s="355"/>
      <c r="F34" s="355"/>
      <c r="G34" s="355"/>
      <c r="H34" s="355"/>
      <c r="I34" s="355"/>
      <c r="J34" s="355"/>
    </row>
    <row r="35" spans="1:12" s="184" customFormat="1">
      <c r="A35" s="355" t="s">
        <v>12</v>
      </c>
      <c r="B35" s="355"/>
      <c r="C35" s="355"/>
      <c r="D35" s="355"/>
      <c r="E35" s="355"/>
      <c r="F35" s="355"/>
      <c r="G35" s="355"/>
      <c r="H35" s="355"/>
      <c r="I35" s="355"/>
      <c r="J35" s="355"/>
    </row>
    <row r="36" spans="1:12" s="184" customFormat="1" ht="20.25">
      <c r="A36" s="339" t="s">
        <v>398</v>
      </c>
      <c r="B36" s="339"/>
      <c r="C36" s="339"/>
      <c r="D36" s="339"/>
      <c r="E36" s="339"/>
      <c r="F36" s="339"/>
      <c r="G36" s="339"/>
      <c r="H36" s="339"/>
      <c r="I36" s="339"/>
      <c r="J36" s="339"/>
      <c r="K36" s="109"/>
      <c r="L36" s="109"/>
    </row>
    <row r="37" spans="1:12" ht="7.5" customHeight="1">
      <c r="A37" s="185"/>
      <c r="B37" s="185"/>
      <c r="C37" s="185"/>
      <c r="D37" s="185"/>
      <c r="E37" s="185"/>
      <c r="F37" s="186"/>
      <c r="G37" s="186"/>
      <c r="H37" s="186"/>
    </row>
    <row r="38" spans="1:12" ht="23.25" customHeight="1">
      <c r="A38" s="356" t="s">
        <v>0</v>
      </c>
      <c r="B38" s="356" t="s">
        <v>59</v>
      </c>
      <c r="C38" s="188" t="s">
        <v>13</v>
      </c>
      <c r="D38" s="356" t="s">
        <v>3</v>
      </c>
      <c r="E38" s="356" t="s">
        <v>4</v>
      </c>
      <c r="F38" s="358" t="s">
        <v>5</v>
      </c>
      <c r="G38" s="359"/>
      <c r="H38" s="360"/>
      <c r="I38" s="361" t="s">
        <v>60</v>
      </c>
      <c r="J38" s="356" t="s">
        <v>10</v>
      </c>
    </row>
    <row r="39" spans="1:12">
      <c r="A39" s="357"/>
      <c r="B39" s="357"/>
      <c r="C39" s="189" t="s">
        <v>1</v>
      </c>
      <c r="D39" s="357"/>
      <c r="E39" s="357"/>
      <c r="F39" s="190" t="s">
        <v>6</v>
      </c>
      <c r="G39" s="190" t="s">
        <v>7</v>
      </c>
      <c r="H39" s="190" t="s">
        <v>8</v>
      </c>
      <c r="I39" s="362"/>
      <c r="J39" s="357"/>
    </row>
    <row r="40" spans="1:12">
      <c r="A40" s="191"/>
      <c r="B40" s="191"/>
      <c r="C40" s="191"/>
      <c r="D40" s="192"/>
      <c r="E40" s="192"/>
      <c r="F40" s="193"/>
      <c r="G40" s="194"/>
      <c r="H40" s="193"/>
      <c r="I40" s="191"/>
      <c r="J40" s="191"/>
    </row>
    <row r="41" spans="1:12">
      <c r="A41" s="195"/>
      <c r="B41" s="195"/>
      <c r="C41" s="195"/>
      <c r="D41" s="196"/>
      <c r="E41" s="196"/>
      <c r="F41" s="197"/>
      <c r="G41" s="197"/>
      <c r="H41" s="197"/>
      <c r="I41" s="195"/>
      <c r="J41" s="195"/>
    </row>
    <row r="42" spans="1:12">
      <c r="A42" s="195"/>
      <c r="B42" s="195"/>
      <c r="C42" s="195"/>
      <c r="D42" s="196"/>
      <c r="E42" s="196"/>
      <c r="F42" s="197"/>
      <c r="G42" s="197"/>
      <c r="H42" s="197"/>
      <c r="I42" s="195"/>
      <c r="J42" s="195"/>
    </row>
    <row r="43" spans="1:12">
      <c r="A43" s="195"/>
      <c r="B43" s="195"/>
      <c r="C43" s="195"/>
      <c r="D43" s="196"/>
      <c r="E43" s="196"/>
      <c r="F43" s="197"/>
      <c r="G43" s="197"/>
      <c r="H43" s="197"/>
      <c r="I43" s="195"/>
      <c r="J43" s="195"/>
    </row>
    <row r="44" spans="1:12">
      <c r="A44" s="195"/>
      <c r="B44" s="195"/>
      <c r="C44" s="195"/>
      <c r="D44" s="196"/>
      <c r="E44" s="196"/>
      <c r="F44" s="197"/>
      <c r="G44" s="197"/>
      <c r="H44" s="197"/>
      <c r="I44" s="195"/>
      <c r="J44" s="195"/>
    </row>
    <row r="45" spans="1:12">
      <c r="A45" s="198"/>
      <c r="B45" s="195"/>
      <c r="C45" s="195"/>
      <c r="D45" s="196"/>
      <c r="E45" s="207"/>
      <c r="F45" s="208"/>
      <c r="G45" s="208"/>
      <c r="H45" s="208"/>
      <c r="I45" s="209"/>
      <c r="J45" s="198"/>
    </row>
    <row r="46" spans="1:12" ht="20.25" thickBot="1">
      <c r="A46" s="199"/>
      <c r="B46" s="200"/>
      <c r="C46" s="200"/>
      <c r="D46" s="201" t="s">
        <v>14</v>
      </c>
      <c r="E46" s="210"/>
      <c r="F46" s="211">
        <f>SUM(F40:F45)</f>
        <v>0</v>
      </c>
      <c r="G46" s="211">
        <f>SUM(G40:G45)</f>
        <v>0</v>
      </c>
      <c r="H46" s="211">
        <f>SUM(H40:H45)</f>
        <v>0</v>
      </c>
      <c r="I46" s="212" t="s">
        <v>57</v>
      </c>
      <c r="J46" s="202"/>
    </row>
    <row r="47" spans="1:12" ht="20.25" thickTop="1">
      <c r="F47" s="203"/>
      <c r="G47" s="203"/>
      <c r="H47" s="204"/>
    </row>
    <row r="48" spans="1:12">
      <c r="F48" s="203"/>
      <c r="G48" s="203"/>
    </row>
    <row r="49" spans="4:10" ht="20.25">
      <c r="D49" s="110" t="s">
        <v>162</v>
      </c>
      <c r="E49" s="111" t="s">
        <v>163</v>
      </c>
      <c r="F49" s="111" t="s">
        <v>88</v>
      </c>
      <c r="G49" s="110" t="s">
        <v>162</v>
      </c>
      <c r="H49" s="111" t="s">
        <v>334</v>
      </c>
      <c r="I49" s="111"/>
      <c r="J49" s="111"/>
    </row>
    <row r="50" spans="4:10" ht="20.25">
      <c r="D50" s="111"/>
      <c r="E50" s="111" t="s">
        <v>291</v>
      </c>
      <c r="F50" s="111"/>
      <c r="G50" s="111"/>
      <c r="H50" s="111" t="s">
        <v>379</v>
      </c>
      <c r="I50" s="111"/>
      <c r="J50" s="111"/>
    </row>
    <row r="51" spans="4:10" ht="20.25">
      <c r="D51" s="110" t="s">
        <v>164</v>
      </c>
      <c r="E51" s="111" t="s">
        <v>297</v>
      </c>
      <c r="F51" s="110" t="s">
        <v>164</v>
      </c>
      <c r="G51" s="354" t="s">
        <v>380</v>
      </c>
      <c r="H51" s="354"/>
      <c r="I51" s="354"/>
      <c r="J51" s="354"/>
    </row>
    <row r="52" spans="4:10">
      <c r="G52" s="206" t="s">
        <v>330</v>
      </c>
    </row>
    <row r="53" spans="4:10">
      <c r="G53" s="205" t="s">
        <v>335</v>
      </c>
    </row>
    <row r="67" spans="1:12" s="184" customFormat="1">
      <c r="A67" s="355" t="s">
        <v>272</v>
      </c>
      <c r="B67" s="355"/>
      <c r="C67" s="355"/>
      <c r="D67" s="355"/>
      <c r="E67" s="355"/>
      <c r="F67" s="355"/>
      <c r="G67" s="355"/>
      <c r="H67" s="355"/>
      <c r="I67" s="355"/>
      <c r="J67" s="355"/>
    </row>
    <row r="68" spans="1:12" s="184" customFormat="1">
      <c r="A68" s="355" t="s">
        <v>12</v>
      </c>
      <c r="B68" s="355"/>
      <c r="C68" s="355"/>
      <c r="D68" s="355"/>
      <c r="E68" s="355"/>
      <c r="F68" s="355"/>
      <c r="G68" s="355"/>
      <c r="H68" s="355"/>
      <c r="I68" s="355"/>
      <c r="J68" s="355"/>
    </row>
    <row r="69" spans="1:12" s="184" customFormat="1" ht="20.25">
      <c r="A69" s="339" t="s">
        <v>401</v>
      </c>
      <c r="B69" s="339"/>
      <c r="C69" s="339"/>
      <c r="D69" s="339"/>
      <c r="E69" s="339"/>
      <c r="F69" s="339"/>
      <c r="G69" s="339"/>
      <c r="H69" s="339"/>
      <c r="I69" s="339"/>
      <c r="J69" s="339"/>
      <c r="K69" s="109"/>
      <c r="L69" s="109"/>
    </row>
    <row r="70" spans="1:12" ht="7.5" customHeight="1">
      <c r="A70" s="185"/>
      <c r="B70" s="185"/>
      <c r="C70" s="185"/>
      <c r="D70" s="185"/>
      <c r="E70" s="185"/>
      <c r="F70" s="186"/>
      <c r="G70" s="186"/>
      <c r="H70" s="186"/>
    </row>
    <row r="71" spans="1:12" ht="23.25" customHeight="1">
      <c r="A71" s="356" t="s">
        <v>0</v>
      </c>
      <c r="B71" s="356" t="s">
        <v>59</v>
      </c>
      <c r="C71" s="188" t="s">
        <v>13</v>
      </c>
      <c r="D71" s="356" t="s">
        <v>3</v>
      </c>
      <c r="E71" s="356" t="s">
        <v>4</v>
      </c>
      <c r="F71" s="358" t="s">
        <v>5</v>
      </c>
      <c r="G71" s="359"/>
      <c r="H71" s="360"/>
      <c r="I71" s="361" t="s">
        <v>60</v>
      </c>
      <c r="J71" s="356" t="s">
        <v>10</v>
      </c>
    </row>
    <row r="72" spans="1:12">
      <c r="A72" s="357"/>
      <c r="B72" s="357"/>
      <c r="C72" s="189" t="s">
        <v>1</v>
      </c>
      <c r="D72" s="357"/>
      <c r="E72" s="357"/>
      <c r="F72" s="190" t="s">
        <v>6</v>
      </c>
      <c r="G72" s="190" t="s">
        <v>7</v>
      </c>
      <c r="H72" s="190" t="s">
        <v>8</v>
      </c>
      <c r="I72" s="362"/>
      <c r="J72" s="357"/>
    </row>
    <row r="73" spans="1:12">
      <c r="A73" s="191"/>
      <c r="B73" s="191"/>
      <c r="C73" s="191"/>
      <c r="D73" s="192"/>
      <c r="E73" s="192"/>
      <c r="F73" s="193"/>
      <c r="G73" s="194"/>
      <c r="H73" s="193"/>
      <c r="I73" s="191"/>
      <c r="J73" s="191"/>
    </row>
    <row r="74" spans="1:12">
      <c r="A74" s="195"/>
      <c r="B74" s="195"/>
      <c r="C74" s="195"/>
      <c r="D74" s="196"/>
      <c r="E74" s="196"/>
      <c r="F74" s="197"/>
      <c r="G74" s="197"/>
      <c r="H74" s="197"/>
      <c r="I74" s="195"/>
      <c r="J74" s="195"/>
    </row>
    <row r="75" spans="1:12">
      <c r="A75" s="195"/>
      <c r="B75" s="195"/>
      <c r="C75" s="195"/>
      <c r="D75" s="196"/>
      <c r="E75" s="196"/>
      <c r="F75" s="197"/>
      <c r="G75" s="197"/>
      <c r="H75" s="197"/>
      <c r="I75" s="195"/>
      <c r="J75" s="195"/>
    </row>
    <row r="76" spans="1:12">
      <c r="A76" s="195"/>
      <c r="B76" s="195"/>
      <c r="C76" s="195"/>
      <c r="D76" s="196"/>
      <c r="E76" s="196"/>
      <c r="F76" s="197"/>
      <c r="G76" s="197"/>
      <c r="H76" s="197"/>
      <c r="I76" s="195"/>
      <c r="J76" s="195"/>
    </row>
    <row r="77" spans="1:12">
      <c r="A77" s="195"/>
      <c r="B77" s="195"/>
      <c r="C77" s="195"/>
      <c r="D77" s="196"/>
      <c r="E77" s="196"/>
      <c r="F77" s="197"/>
      <c r="G77" s="197"/>
      <c r="H77" s="197"/>
      <c r="I77" s="195"/>
      <c r="J77" s="195"/>
    </row>
    <row r="78" spans="1:12">
      <c r="A78" s="198"/>
      <c r="B78" s="195"/>
      <c r="C78" s="195"/>
      <c r="D78" s="196"/>
      <c r="E78" s="207"/>
      <c r="F78" s="208"/>
      <c r="G78" s="208"/>
      <c r="H78" s="208"/>
      <c r="I78" s="209"/>
      <c r="J78" s="198"/>
    </row>
    <row r="79" spans="1:12" ht="20.25" thickBot="1">
      <c r="A79" s="199"/>
      <c r="B79" s="200"/>
      <c r="C79" s="200"/>
      <c r="D79" s="201" t="s">
        <v>14</v>
      </c>
      <c r="E79" s="210"/>
      <c r="F79" s="211">
        <f>SUM(F73:F78)</f>
        <v>0</v>
      </c>
      <c r="G79" s="211">
        <f>SUM(G73:G78)</f>
        <v>0</v>
      </c>
      <c r="H79" s="211">
        <f>SUM(H73:H78)</f>
        <v>0</v>
      </c>
      <c r="I79" s="212" t="s">
        <v>57</v>
      </c>
      <c r="J79" s="202"/>
    </row>
    <row r="80" spans="1:12" ht="20.25" thickTop="1">
      <c r="F80" s="203"/>
      <c r="G80" s="203"/>
      <c r="H80" s="204"/>
    </row>
    <row r="81" spans="4:10">
      <c r="F81" s="203"/>
      <c r="G81" s="203"/>
    </row>
    <row r="82" spans="4:10" ht="20.25">
      <c r="D82" s="110" t="s">
        <v>162</v>
      </c>
      <c r="E82" s="111" t="s">
        <v>163</v>
      </c>
      <c r="F82" s="111" t="s">
        <v>88</v>
      </c>
      <c r="G82" s="110" t="s">
        <v>162</v>
      </c>
      <c r="H82" s="111" t="s">
        <v>334</v>
      </c>
      <c r="I82" s="111"/>
      <c r="J82" s="111"/>
    </row>
    <row r="83" spans="4:10" ht="20.25">
      <c r="D83" s="111"/>
      <c r="E83" s="111" t="s">
        <v>291</v>
      </c>
      <c r="F83" s="111"/>
      <c r="G83" s="111"/>
      <c r="H83" s="111" t="s">
        <v>379</v>
      </c>
      <c r="I83" s="111"/>
      <c r="J83" s="111"/>
    </row>
    <row r="84" spans="4:10" ht="20.25">
      <c r="D84" s="110" t="s">
        <v>164</v>
      </c>
      <c r="E84" s="111" t="s">
        <v>297</v>
      </c>
      <c r="F84" s="110" t="s">
        <v>164</v>
      </c>
      <c r="G84" s="354" t="s">
        <v>380</v>
      </c>
      <c r="H84" s="354"/>
      <c r="I84" s="354"/>
      <c r="J84" s="354"/>
    </row>
    <row r="85" spans="4:10">
      <c r="G85" s="206" t="s">
        <v>330</v>
      </c>
    </row>
    <row r="86" spans="4:10">
      <c r="G86" s="205" t="s">
        <v>335</v>
      </c>
    </row>
  </sheetData>
  <mergeCells count="33">
    <mergeCell ref="G84:J84"/>
    <mergeCell ref="A67:J67"/>
    <mergeCell ref="A68:J68"/>
    <mergeCell ref="A69:J69"/>
    <mergeCell ref="A71:A72"/>
    <mergeCell ref="B71:B72"/>
    <mergeCell ref="D71:D72"/>
    <mergeCell ref="E71:E72"/>
    <mergeCell ref="F71:H71"/>
    <mergeCell ref="I71:I72"/>
    <mergeCell ref="J71:J72"/>
    <mergeCell ref="G18:J18"/>
    <mergeCell ref="A1:J1"/>
    <mergeCell ref="A2:J2"/>
    <mergeCell ref="A3:J3"/>
    <mergeCell ref="A5:A6"/>
    <mergeCell ref="B5:B6"/>
    <mergeCell ref="D5:D6"/>
    <mergeCell ref="E5:E6"/>
    <mergeCell ref="F5:H5"/>
    <mergeCell ref="I5:I6"/>
    <mergeCell ref="J5:J6"/>
    <mergeCell ref="G51:J51"/>
    <mergeCell ref="A34:J34"/>
    <mergeCell ref="A35:J35"/>
    <mergeCell ref="A36:J36"/>
    <mergeCell ref="A38:A39"/>
    <mergeCell ref="B38:B39"/>
    <mergeCell ref="D38:D39"/>
    <mergeCell ref="E38:E39"/>
    <mergeCell ref="F38:H38"/>
    <mergeCell ref="I38:I39"/>
    <mergeCell ref="J38:J39"/>
  </mergeCells>
  <phoneticPr fontId="2" type="noConversion"/>
  <pageMargins left="0.222440945" right="0.196850393700787" top="0.261811024" bottom="0.39370078740157499" header="0.23622047244094499" footer="0.35433070866141703"/>
  <pageSetup paperSize="9" scale="88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92D050"/>
  </sheetPr>
  <dimension ref="A1:I76"/>
  <sheetViews>
    <sheetView view="pageBreakPreview" topLeftCell="A56" zoomScaleNormal="100" zoomScaleSheetLayoutView="100" workbookViewId="0">
      <selection activeCell="F70" sqref="F70"/>
    </sheetView>
  </sheetViews>
  <sheetFormatPr defaultRowHeight="18.75"/>
  <cols>
    <col min="1" max="1" width="6.42578125" style="180" customWidth="1"/>
    <col min="2" max="2" width="16.85546875" style="180" bestFit="1" customWidth="1"/>
    <col min="3" max="3" width="35.7109375" style="180" customWidth="1"/>
    <col min="4" max="4" width="19" style="180" customWidth="1"/>
    <col min="5" max="5" width="27.140625" style="180" customWidth="1"/>
    <col min="6" max="6" width="16.140625" style="180" customWidth="1"/>
    <col min="7" max="7" width="12.42578125" style="180" customWidth="1"/>
    <col min="8" max="8" width="19.7109375" style="180" customWidth="1"/>
    <col min="9" max="16384" width="9.140625" style="180"/>
  </cols>
  <sheetData>
    <row r="1" spans="1:9" s="159" customFormat="1" ht="20.25">
      <c r="A1" s="339" t="s">
        <v>287</v>
      </c>
      <c r="B1" s="339"/>
      <c r="C1" s="339"/>
      <c r="D1" s="339"/>
      <c r="E1" s="339"/>
      <c r="F1" s="339"/>
      <c r="G1" s="339"/>
      <c r="H1" s="339"/>
    </row>
    <row r="2" spans="1:9" s="159" customFormat="1" ht="20.25">
      <c r="A2" s="339" t="s">
        <v>53</v>
      </c>
      <c r="B2" s="339"/>
      <c r="C2" s="339"/>
      <c r="D2" s="339"/>
      <c r="E2" s="339"/>
      <c r="F2" s="339"/>
      <c r="G2" s="339"/>
      <c r="H2" s="339"/>
    </row>
    <row r="3" spans="1:9" s="159" customFormat="1" ht="20.25">
      <c r="A3" s="344" t="s">
        <v>391</v>
      </c>
      <c r="B3" s="344"/>
      <c r="C3" s="344"/>
      <c r="D3" s="344"/>
      <c r="E3" s="344"/>
      <c r="F3" s="344"/>
      <c r="G3" s="344"/>
      <c r="H3" s="344"/>
    </row>
    <row r="4" spans="1:9" s="159" customFormat="1">
      <c r="A4" s="371" t="s">
        <v>51</v>
      </c>
      <c r="B4" s="161" t="s">
        <v>52</v>
      </c>
      <c r="C4" s="373" t="s">
        <v>4</v>
      </c>
      <c r="D4" s="374"/>
      <c r="E4" s="371" t="s">
        <v>54</v>
      </c>
      <c r="F4" s="352" t="s">
        <v>5</v>
      </c>
      <c r="G4" s="352" t="s">
        <v>55</v>
      </c>
      <c r="H4" s="352" t="s">
        <v>10</v>
      </c>
    </row>
    <row r="5" spans="1:9" s="159" customFormat="1">
      <c r="A5" s="372"/>
      <c r="B5" s="162" t="s">
        <v>50</v>
      </c>
      <c r="C5" s="375"/>
      <c r="D5" s="376"/>
      <c r="E5" s="372"/>
      <c r="F5" s="377"/>
      <c r="G5" s="377"/>
      <c r="H5" s="377"/>
    </row>
    <row r="6" spans="1:9" s="1" customFormat="1" ht="20.25">
      <c r="A6" s="230"/>
      <c r="B6" s="231"/>
      <c r="C6" s="363"/>
      <c r="D6" s="364"/>
      <c r="E6" s="232"/>
      <c r="F6" s="233"/>
      <c r="G6" s="233"/>
      <c r="H6" s="234"/>
    </row>
    <row r="7" spans="1:9" s="1" customFormat="1" ht="20.25">
      <c r="A7" s="123"/>
      <c r="B7" s="235"/>
      <c r="C7" s="365"/>
      <c r="D7" s="366"/>
      <c r="E7" s="236"/>
      <c r="F7" s="237"/>
      <c r="G7" s="237"/>
      <c r="H7" s="238"/>
    </row>
    <row r="8" spans="1:9" s="1" customFormat="1" ht="20.25">
      <c r="A8" s="216"/>
      <c r="B8" s="217"/>
      <c r="C8" s="367"/>
      <c r="D8" s="368"/>
      <c r="E8" s="215"/>
      <c r="F8" s="214"/>
      <c r="G8" s="214"/>
      <c r="H8" s="218"/>
    </row>
    <row r="9" spans="1:9" s="1" customFormat="1" ht="20.25">
      <c r="A9" s="219"/>
      <c r="B9" s="220"/>
      <c r="C9" s="369"/>
      <c r="D9" s="370"/>
      <c r="E9" s="221"/>
      <c r="F9" s="222"/>
      <c r="G9" s="222"/>
      <c r="H9" s="223"/>
    </row>
    <row r="10" spans="1:9" ht="21" thickBot="1">
      <c r="A10" s="224"/>
      <c r="B10" s="225"/>
      <c r="C10" s="226" t="s">
        <v>14</v>
      </c>
      <c r="D10" s="227"/>
      <c r="E10" s="228"/>
      <c r="F10" s="229">
        <f>SUM(F6:F9)</f>
        <v>0</v>
      </c>
      <c r="G10" s="228"/>
      <c r="H10" s="224"/>
    </row>
    <row r="11" spans="1:9" ht="19.5" thickTop="1">
      <c r="E11" s="183"/>
    </row>
    <row r="12" spans="1:9">
      <c r="G12" s="183"/>
    </row>
    <row r="14" spans="1:9" ht="20.25">
      <c r="B14" s="110" t="s">
        <v>162</v>
      </c>
      <c r="C14" s="111" t="s">
        <v>163</v>
      </c>
      <c r="D14" s="111" t="s">
        <v>88</v>
      </c>
      <c r="E14" s="110" t="s">
        <v>162</v>
      </c>
      <c r="F14" s="111" t="s">
        <v>163</v>
      </c>
      <c r="H14" s="111" t="s">
        <v>89</v>
      </c>
    </row>
    <row r="15" spans="1:9" ht="20.25">
      <c r="B15" s="111"/>
      <c r="C15" s="111" t="s">
        <v>298</v>
      </c>
      <c r="D15" s="111"/>
      <c r="E15" s="111"/>
      <c r="F15" s="111" t="s">
        <v>383</v>
      </c>
      <c r="H15" s="111"/>
      <c r="I15" s="111"/>
    </row>
    <row r="16" spans="1:9" ht="20.25">
      <c r="B16" s="110" t="s">
        <v>164</v>
      </c>
      <c r="C16" s="111" t="s">
        <v>297</v>
      </c>
      <c r="D16" s="158"/>
      <c r="E16" s="158" t="s">
        <v>382</v>
      </c>
      <c r="F16" s="111"/>
      <c r="H16" s="111"/>
      <c r="I16" s="111"/>
    </row>
    <row r="17" spans="1:8" ht="20.25">
      <c r="E17" s="1" t="s">
        <v>344</v>
      </c>
    </row>
    <row r="18" spans="1:8" ht="20.25">
      <c r="E18" s="1" t="s">
        <v>345</v>
      </c>
    </row>
    <row r="30" spans="1:8" s="159" customFormat="1" ht="20.25">
      <c r="A30" s="339" t="s">
        <v>287</v>
      </c>
      <c r="B30" s="339"/>
      <c r="C30" s="339"/>
      <c r="D30" s="339"/>
      <c r="E30" s="339"/>
      <c r="F30" s="339"/>
      <c r="G30" s="339"/>
      <c r="H30" s="339"/>
    </row>
    <row r="31" spans="1:8" s="159" customFormat="1" ht="20.25">
      <c r="A31" s="339" t="s">
        <v>53</v>
      </c>
      <c r="B31" s="339"/>
      <c r="C31" s="339"/>
      <c r="D31" s="339"/>
      <c r="E31" s="339"/>
      <c r="F31" s="339"/>
      <c r="G31" s="339"/>
      <c r="H31" s="339"/>
    </row>
    <row r="32" spans="1:8" s="159" customFormat="1" ht="20.25">
      <c r="A32" s="344" t="s">
        <v>397</v>
      </c>
      <c r="B32" s="344"/>
      <c r="C32" s="344"/>
      <c r="D32" s="344"/>
      <c r="E32" s="344"/>
      <c r="F32" s="344"/>
      <c r="G32" s="344"/>
      <c r="H32" s="344"/>
    </row>
    <row r="33" spans="1:9" s="159" customFormat="1">
      <c r="A33" s="371" t="s">
        <v>51</v>
      </c>
      <c r="B33" s="161" t="s">
        <v>52</v>
      </c>
      <c r="C33" s="373" t="s">
        <v>4</v>
      </c>
      <c r="D33" s="374"/>
      <c r="E33" s="371" t="s">
        <v>54</v>
      </c>
      <c r="F33" s="352" t="s">
        <v>5</v>
      </c>
      <c r="G33" s="352" t="s">
        <v>55</v>
      </c>
      <c r="H33" s="352" t="s">
        <v>10</v>
      </c>
    </row>
    <row r="34" spans="1:9" s="159" customFormat="1">
      <c r="A34" s="372"/>
      <c r="B34" s="162" t="s">
        <v>50</v>
      </c>
      <c r="C34" s="375"/>
      <c r="D34" s="376"/>
      <c r="E34" s="372"/>
      <c r="F34" s="377"/>
      <c r="G34" s="377"/>
      <c r="H34" s="377"/>
    </row>
    <row r="35" spans="1:9" s="1" customFormat="1" ht="20.25">
      <c r="A35" s="230"/>
      <c r="B35" s="231"/>
      <c r="C35" s="363"/>
      <c r="D35" s="364"/>
      <c r="E35" s="232"/>
      <c r="F35" s="233"/>
      <c r="G35" s="233"/>
      <c r="H35" s="234"/>
    </row>
    <row r="36" spans="1:9" s="1" customFormat="1" ht="20.25">
      <c r="A36" s="123"/>
      <c r="B36" s="235"/>
      <c r="C36" s="365"/>
      <c r="D36" s="366"/>
      <c r="E36" s="236"/>
      <c r="F36" s="237"/>
      <c r="G36" s="237"/>
      <c r="H36" s="238"/>
    </row>
    <row r="37" spans="1:9" s="1" customFormat="1" ht="20.25">
      <c r="A37" s="216"/>
      <c r="B37" s="217"/>
      <c r="C37" s="367"/>
      <c r="D37" s="368"/>
      <c r="E37" s="215"/>
      <c r="F37" s="214"/>
      <c r="G37" s="214"/>
      <c r="H37" s="218"/>
    </row>
    <row r="38" spans="1:9" s="1" customFormat="1" ht="20.25">
      <c r="A38" s="219"/>
      <c r="B38" s="220"/>
      <c r="C38" s="369"/>
      <c r="D38" s="370"/>
      <c r="E38" s="221"/>
      <c r="F38" s="222"/>
      <c r="G38" s="222"/>
      <c r="H38" s="223"/>
    </row>
    <row r="39" spans="1:9" ht="21" thickBot="1">
      <c r="A39" s="224"/>
      <c r="B39" s="225"/>
      <c r="C39" s="226" t="s">
        <v>14</v>
      </c>
      <c r="D39" s="227"/>
      <c r="E39" s="228"/>
      <c r="F39" s="229">
        <f>SUM(F35:F38)</f>
        <v>0</v>
      </c>
      <c r="G39" s="228"/>
      <c r="H39" s="224"/>
    </row>
    <row r="40" spans="1:9" ht="19.5" thickTop="1">
      <c r="E40" s="183"/>
    </row>
    <row r="41" spans="1:9">
      <c r="G41" s="183"/>
    </row>
    <row r="43" spans="1:9" ht="20.25">
      <c r="B43" s="110" t="s">
        <v>162</v>
      </c>
      <c r="C43" s="111" t="s">
        <v>163</v>
      </c>
      <c r="D43" s="111" t="s">
        <v>88</v>
      </c>
      <c r="E43" s="110" t="s">
        <v>162</v>
      </c>
      <c r="F43" s="111" t="s">
        <v>163</v>
      </c>
      <c r="H43" s="111" t="s">
        <v>89</v>
      </c>
    </row>
    <row r="44" spans="1:9" ht="20.25">
      <c r="B44" s="111"/>
      <c r="C44" s="111" t="s">
        <v>298</v>
      </c>
      <c r="D44" s="111"/>
      <c r="E44" s="111"/>
      <c r="F44" s="111" t="s">
        <v>383</v>
      </c>
      <c r="H44" s="111"/>
      <c r="I44" s="111"/>
    </row>
    <row r="45" spans="1:9" ht="20.25">
      <c r="B45" s="110" t="s">
        <v>164</v>
      </c>
      <c r="C45" s="111" t="s">
        <v>297</v>
      </c>
      <c r="D45" s="158"/>
      <c r="E45" s="158" t="s">
        <v>382</v>
      </c>
      <c r="F45" s="111"/>
      <c r="H45" s="111"/>
      <c r="I45" s="111"/>
    </row>
    <row r="46" spans="1:9" ht="20.25">
      <c r="E46" s="1" t="s">
        <v>344</v>
      </c>
    </row>
    <row r="47" spans="1:9" ht="20.25">
      <c r="E47" s="1" t="s">
        <v>345</v>
      </c>
    </row>
    <row r="59" spans="1:8" s="159" customFormat="1" ht="20.25">
      <c r="A59" s="339" t="s">
        <v>287</v>
      </c>
      <c r="B59" s="339"/>
      <c r="C59" s="339"/>
      <c r="D59" s="339"/>
      <c r="E59" s="339"/>
      <c r="F59" s="339"/>
      <c r="G59" s="339"/>
      <c r="H59" s="339"/>
    </row>
    <row r="60" spans="1:8" s="159" customFormat="1" ht="20.25">
      <c r="A60" s="339" t="s">
        <v>53</v>
      </c>
      <c r="B60" s="339"/>
      <c r="C60" s="339"/>
      <c r="D60" s="339"/>
      <c r="E60" s="339"/>
      <c r="F60" s="339"/>
      <c r="G60" s="339"/>
      <c r="H60" s="339"/>
    </row>
    <row r="61" spans="1:8" s="159" customFormat="1" ht="20.25">
      <c r="A61" s="344" t="s">
        <v>400</v>
      </c>
      <c r="B61" s="344"/>
      <c r="C61" s="344"/>
      <c r="D61" s="344"/>
      <c r="E61" s="344"/>
      <c r="F61" s="344"/>
      <c r="G61" s="344"/>
      <c r="H61" s="344"/>
    </row>
    <row r="62" spans="1:8" s="159" customFormat="1">
      <c r="A62" s="371" t="s">
        <v>51</v>
      </c>
      <c r="B62" s="161" t="s">
        <v>52</v>
      </c>
      <c r="C62" s="373" t="s">
        <v>4</v>
      </c>
      <c r="D62" s="374"/>
      <c r="E62" s="371" t="s">
        <v>54</v>
      </c>
      <c r="F62" s="352" t="s">
        <v>5</v>
      </c>
      <c r="G62" s="352" t="s">
        <v>55</v>
      </c>
      <c r="H62" s="352" t="s">
        <v>10</v>
      </c>
    </row>
    <row r="63" spans="1:8" s="159" customFormat="1">
      <c r="A63" s="372"/>
      <c r="B63" s="162" t="s">
        <v>50</v>
      </c>
      <c r="C63" s="375"/>
      <c r="D63" s="376"/>
      <c r="E63" s="372"/>
      <c r="F63" s="377"/>
      <c r="G63" s="377"/>
      <c r="H63" s="377"/>
    </row>
    <row r="64" spans="1:8" s="1" customFormat="1" ht="20.25">
      <c r="A64" s="230"/>
      <c r="B64" s="231"/>
      <c r="C64" s="363"/>
      <c r="D64" s="364"/>
      <c r="E64" s="232"/>
      <c r="F64" s="233"/>
      <c r="G64" s="233"/>
      <c r="H64" s="234"/>
    </row>
    <row r="65" spans="1:9" s="1" customFormat="1" ht="20.25">
      <c r="A65" s="123"/>
      <c r="B65" s="235"/>
      <c r="C65" s="365"/>
      <c r="D65" s="366"/>
      <c r="E65" s="236"/>
      <c r="F65" s="237"/>
      <c r="G65" s="237"/>
      <c r="H65" s="238"/>
    </row>
    <row r="66" spans="1:9" s="1" customFormat="1" ht="20.25">
      <c r="A66" s="216"/>
      <c r="B66" s="217"/>
      <c r="C66" s="367"/>
      <c r="D66" s="368"/>
      <c r="E66" s="215"/>
      <c r="F66" s="214"/>
      <c r="G66" s="214"/>
      <c r="H66" s="218"/>
    </row>
    <row r="67" spans="1:9" s="1" customFormat="1" ht="20.25">
      <c r="A67" s="219"/>
      <c r="B67" s="220"/>
      <c r="C67" s="369"/>
      <c r="D67" s="370"/>
      <c r="E67" s="221"/>
      <c r="F67" s="222"/>
      <c r="G67" s="222"/>
      <c r="H67" s="223"/>
    </row>
    <row r="68" spans="1:9" ht="21" thickBot="1">
      <c r="A68" s="224"/>
      <c r="B68" s="225"/>
      <c r="C68" s="226" t="s">
        <v>14</v>
      </c>
      <c r="D68" s="227"/>
      <c r="E68" s="228"/>
      <c r="F68" s="229">
        <f>SUM(F64:F67)</f>
        <v>0</v>
      </c>
      <c r="G68" s="228"/>
      <c r="H68" s="224"/>
    </row>
    <row r="69" spans="1:9" ht="19.5" thickTop="1">
      <c r="E69" s="183"/>
    </row>
    <row r="70" spans="1:9">
      <c r="G70" s="183"/>
    </row>
    <row r="72" spans="1:9" ht="20.25">
      <c r="B72" s="110" t="s">
        <v>162</v>
      </c>
      <c r="C72" s="111" t="s">
        <v>163</v>
      </c>
      <c r="D72" s="111" t="s">
        <v>88</v>
      </c>
      <c r="E72" s="110" t="s">
        <v>162</v>
      </c>
      <c r="F72" s="111" t="s">
        <v>163</v>
      </c>
      <c r="H72" s="111" t="s">
        <v>89</v>
      </c>
    </row>
    <row r="73" spans="1:9" ht="20.25">
      <c r="B73" s="111"/>
      <c r="C73" s="111" t="s">
        <v>298</v>
      </c>
      <c r="D73" s="111"/>
      <c r="E73" s="111"/>
      <c r="F73" s="111" t="s">
        <v>383</v>
      </c>
      <c r="H73" s="111"/>
      <c r="I73" s="111"/>
    </row>
    <row r="74" spans="1:9" ht="20.25">
      <c r="B74" s="110" t="s">
        <v>164</v>
      </c>
      <c r="C74" s="111" t="s">
        <v>297</v>
      </c>
      <c r="D74" s="158"/>
      <c r="E74" s="158" t="s">
        <v>382</v>
      </c>
      <c r="F74" s="111"/>
      <c r="H74" s="111"/>
      <c r="I74" s="111"/>
    </row>
    <row r="75" spans="1:9" ht="20.25">
      <c r="E75" s="1" t="s">
        <v>344</v>
      </c>
    </row>
    <row r="76" spans="1:9" ht="20.25">
      <c r="E76" s="1" t="s">
        <v>345</v>
      </c>
    </row>
  </sheetData>
  <mergeCells count="39">
    <mergeCell ref="C64:D64"/>
    <mergeCell ref="C65:D65"/>
    <mergeCell ref="C66:D66"/>
    <mergeCell ref="C67:D67"/>
    <mergeCell ref="A59:H59"/>
    <mergeCell ref="A60:H60"/>
    <mergeCell ref="A61:H61"/>
    <mergeCell ref="A62:A63"/>
    <mergeCell ref="C62:D63"/>
    <mergeCell ref="E62:E63"/>
    <mergeCell ref="F62:F63"/>
    <mergeCell ref="G62:G63"/>
    <mergeCell ref="H62:H63"/>
    <mergeCell ref="C6:D6"/>
    <mergeCell ref="C7:D7"/>
    <mergeCell ref="C8:D8"/>
    <mergeCell ref="C9:D9"/>
    <mergeCell ref="A1:H1"/>
    <mergeCell ref="A2:H2"/>
    <mergeCell ref="A3:H3"/>
    <mergeCell ref="A4:A5"/>
    <mergeCell ref="C4:D5"/>
    <mergeCell ref="E4:E5"/>
    <mergeCell ref="F4:F5"/>
    <mergeCell ref="G4:G5"/>
    <mergeCell ref="H4:H5"/>
    <mergeCell ref="C35:D35"/>
    <mergeCell ref="C36:D36"/>
    <mergeCell ref="C37:D37"/>
    <mergeCell ref="C38:D38"/>
    <mergeCell ref="A30:H30"/>
    <mergeCell ref="A31:H31"/>
    <mergeCell ref="A32:H32"/>
    <mergeCell ref="A33:A34"/>
    <mergeCell ref="C33:D34"/>
    <mergeCell ref="E33:E34"/>
    <mergeCell ref="F33:F34"/>
    <mergeCell ref="G33:G34"/>
    <mergeCell ref="H33:H34"/>
  </mergeCells>
  <phoneticPr fontId="3" type="noConversion"/>
  <pageMargins left="0.25" right="0.25" top="0.53740157499999996" bottom="0.54" header="0.511811023622047" footer="0.511811023622047"/>
  <pageSetup paperSize="9" scale="94" orientation="landscape" r:id="rId1"/>
  <headerFooter alignWithMargins="0"/>
  <drawing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00B0F0"/>
  </sheetPr>
  <dimension ref="A1:L198"/>
  <sheetViews>
    <sheetView view="pageBreakPreview" topLeftCell="A144" zoomScaleNormal="110" zoomScaleSheetLayoutView="100" workbookViewId="0">
      <selection activeCell="H159" sqref="H159"/>
    </sheetView>
  </sheetViews>
  <sheetFormatPr defaultRowHeight="20.25"/>
  <cols>
    <col min="1" max="1" width="5.28515625" style="1" customWidth="1"/>
    <col min="2" max="2" width="12.140625" style="1" bestFit="1" customWidth="1"/>
    <col min="3" max="3" width="16.7109375" style="103" customWidth="1"/>
    <col min="4" max="4" width="13.5703125" style="103" customWidth="1"/>
    <col min="5" max="5" width="20.140625" style="1" customWidth="1"/>
    <col min="6" max="6" width="24.28515625" style="1" bestFit="1" customWidth="1"/>
    <col min="7" max="7" width="13.42578125" style="104" customWidth="1"/>
    <col min="8" max="8" width="13.5703125" style="1" customWidth="1"/>
    <col min="9" max="9" width="14.85546875" style="1" customWidth="1"/>
    <col min="10" max="10" width="15.5703125" style="103" customWidth="1"/>
    <col min="11" max="11" width="9.85546875" style="1" customWidth="1"/>
    <col min="12" max="16384" width="9.140625" style="1"/>
  </cols>
  <sheetData>
    <row r="1" spans="1:12" s="109" customFormat="1">
      <c r="A1" s="339" t="s">
        <v>86</v>
      </c>
      <c r="B1" s="339"/>
      <c r="C1" s="339"/>
      <c r="D1" s="339"/>
      <c r="E1" s="339"/>
      <c r="F1" s="339"/>
      <c r="G1" s="339"/>
      <c r="H1" s="339"/>
      <c r="I1" s="339"/>
      <c r="J1" s="339"/>
    </row>
    <row r="2" spans="1:12" s="109" customFormat="1">
      <c r="A2" s="339" t="s">
        <v>137</v>
      </c>
      <c r="B2" s="339"/>
      <c r="C2" s="339"/>
      <c r="D2" s="339"/>
      <c r="E2" s="339"/>
      <c r="F2" s="339"/>
      <c r="G2" s="339"/>
      <c r="H2" s="339"/>
      <c r="I2" s="339"/>
      <c r="J2" s="339"/>
      <c r="L2" s="113" t="s">
        <v>138</v>
      </c>
    </row>
    <row r="3" spans="1:12" s="109" customFormat="1">
      <c r="A3" s="339" t="s">
        <v>135</v>
      </c>
      <c r="B3" s="339"/>
      <c r="C3" s="339"/>
      <c r="D3" s="339"/>
      <c r="E3" s="339"/>
      <c r="F3" s="339"/>
      <c r="G3" s="339"/>
      <c r="H3" s="339"/>
      <c r="I3" s="339"/>
      <c r="J3" s="339"/>
    </row>
    <row r="4" spans="1:12" s="109" customFormat="1">
      <c r="A4" s="346" t="s">
        <v>0</v>
      </c>
      <c r="B4" s="346" t="s">
        <v>56</v>
      </c>
      <c r="C4" s="115" t="s">
        <v>21</v>
      </c>
      <c r="D4" s="115" t="s">
        <v>2</v>
      </c>
      <c r="E4" s="346" t="s">
        <v>23</v>
      </c>
      <c r="F4" s="346" t="s">
        <v>4</v>
      </c>
      <c r="G4" s="378" t="s">
        <v>5</v>
      </c>
      <c r="H4" s="115" t="s">
        <v>2</v>
      </c>
      <c r="I4" s="115" t="s">
        <v>2</v>
      </c>
      <c r="J4" s="115" t="s">
        <v>27</v>
      </c>
      <c r="K4" s="346" t="s">
        <v>10</v>
      </c>
    </row>
    <row r="5" spans="1:12" s="109" customFormat="1">
      <c r="A5" s="347"/>
      <c r="B5" s="347"/>
      <c r="C5" s="117" t="s">
        <v>16</v>
      </c>
      <c r="D5" s="117" t="s">
        <v>22</v>
      </c>
      <c r="E5" s="347"/>
      <c r="F5" s="347"/>
      <c r="G5" s="379"/>
      <c r="H5" s="117" t="s">
        <v>24</v>
      </c>
      <c r="I5" s="117" t="s">
        <v>26</v>
      </c>
      <c r="J5" s="117" t="s">
        <v>16</v>
      </c>
      <c r="K5" s="347"/>
    </row>
    <row r="6" spans="1:12">
      <c r="A6" s="144">
        <v>1</v>
      </c>
      <c r="B6" s="145" t="s">
        <v>94</v>
      </c>
      <c r="C6" s="145" t="s">
        <v>103</v>
      </c>
      <c r="D6" s="239" t="s">
        <v>98</v>
      </c>
      <c r="E6" s="150" t="s">
        <v>104</v>
      </c>
      <c r="F6" s="150" t="s">
        <v>107</v>
      </c>
      <c r="G6" s="240">
        <v>1303.6400000000001</v>
      </c>
      <c r="H6" s="145" t="s">
        <v>99</v>
      </c>
      <c r="I6" s="145" t="s">
        <v>99</v>
      </c>
      <c r="J6" s="145" t="s">
        <v>133</v>
      </c>
      <c r="K6" s="150"/>
    </row>
    <row r="7" spans="1:12">
      <c r="A7" s="124">
        <f>+A6+1</f>
        <v>2</v>
      </c>
      <c r="B7" s="137" t="s">
        <v>94</v>
      </c>
      <c r="C7" s="137" t="s">
        <v>108</v>
      </c>
      <c r="D7" s="241" t="s">
        <v>98</v>
      </c>
      <c r="E7" s="152" t="s">
        <v>105</v>
      </c>
      <c r="F7" s="152" t="s">
        <v>106</v>
      </c>
      <c r="G7" s="242">
        <v>13311.85</v>
      </c>
      <c r="H7" s="137" t="s">
        <v>99</v>
      </c>
      <c r="I7" s="137" t="s">
        <v>99</v>
      </c>
      <c r="J7" s="137" t="s">
        <v>133</v>
      </c>
      <c r="K7" s="152"/>
    </row>
    <row r="8" spans="1:12">
      <c r="A8" s="124">
        <f>+A7+1</f>
        <v>3</v>
      </c>
      <c r="B8" s="137"/>
      <c r="C8" s="137"/>
      <c r="D8" s="241"/>
      <c r="E8" s="152"/>
      <c r="F8" s="152"/>
      <c r="G8" s="242"/>
      <c r="H8" s="137"/>
      <c r="I8" s="137"/>
      <c r="J8" s="137"/>
      <c r="K8" s="152"/>
    </row>
    <row r="9" spans="1:12">
      <c r="A9" s="124">
        <f>+A8+1</f>
        <v>4</v>
      </c>
      <c r="B9" s="137"/>
      <c r="C9" s="137"/>
      <c r="D9" s="241"/>
      <c r="E9" s="152"/>
      <c r="F9" s="152"/>
      <c r="G9" s="242"/>
      <c r="H9" s="137"/>
      <c r="I9" s="137"/>
      <c r="J9" s="137"/>
      <c r="K9" s="152"/>
    </row>
    <row r="10" spans="1:12">
      <c r="A10" s="124">
        <f>+A9+1</f>
        <v>5</v>
      </c>
      <c r="B10" s="137"/>
      <c r="C10" s="137"/>
      <c r="D10" s="241"/>
      <c r="E10" s="152"/>
      <c r="F10" s="152"/>
      <c r="G10" s="242"/>
      <c r="H10" s="137"/>
      <c r="I10" s="137"/>
      <c r="J10" s="137"/>
      <c r="K10" s="152"/>
    </row>
    <row r="11" spans="1:12" ht="21" thickBot="1">
      <c r="A11" s="154"/>
      <c r="B11" s="154"/>
      <c r="C11" s="155"/>
      <c r="D11" s="155"/>
      <c r="E11" s="154"/>
      <c r="F11" s="133" t="s">
        <v>49</v>
      </c>
      <c r="G11" s="135">
        <f>SUM(G6:G10)</f>
        <v>14615.49</v>
      </c>
      <c r="H11" s="243"/>
      <c r="I11" s="243"/>
      <c r="J11" s="157"/>
      <c r="K11" s="154"/>
    </row>
    <row r="12" spans="1:12" ht="21" thickTop="1"/>
    <row r="14" spans="1:12">
      <c r="B14" s="110" t="s">
        <v>162</v>
      </c>
      <c r="C14" s="111" t="s">
        <v>187</v>
      </c>
      <c r="E14" s="111" t="s">
        <v>88</v>
      </c>
      <c r="G14" s="110" t="s">
        <v>162</v>
      </c>
      <c r="H14" s="111" t="s">
        <v>163</v>
      </c>
      <c r="I14" s="180"/>
      <c r="J14" s="111" t="s">
        <v>89</v>
      </c>
    </row>
    <row r="15" spans="1:12">
      <c r="B15" s="111"/>
      <c r="C15" s="111" t="s">
        <v>212</v>
      </c>
      <c r="D15" s="111"/>
      <c r="G15" s="111"/>
      <c r="H15" s="111" t="s">
        <v>165</v>
      </c>
      <c r="I15" s="180"/>
      <c r="J15" s="111"/>
    </row>
    <row r="16" spans="1:12">
      <c r="B16" s="110" t="s">
        <v>164</v>
      </c>
      <c r="C16" s="111" t="s">
        <v>167</v>
      </c>
      <c r="D16" s="111"/>
      <c r="G16" s="110" t="s">
        <v>164</v>
      </c>
      <c r="H16" s="111" t="s">
        <v>166</v>
      </c>
      <c r="I16" s="180"/>
      <c r="J16" s="111"/>
    </row>
    <row r="31" spans="1:12" s="109" customFormat="1">
      <c r="A31" s="339" t="s">
        <v>287</v>
      </c>
      <c r="B31" s="339"/>
      <c r="C31" s="339"/>
      <c r="D31" s="339"/>
      <c r="E31" s="339"/>
      <c r="F31" s="339"/>
      <c r="G31" s="339"/>
      <c r="H31" s="339"/>
      <c r="I31" s="339"/>
      <c r="J31" s="339"/>
    </row>
    <row r="32" spans="1:12" s="109" customFormat="1">
      <c r="A32" s="339" t="s">
        <v>301</v>
      </c>
      <c r="B32" s="339"/>
      <c r="C32" s="339"/>
      <c r="D32" s="339"/>
      <c r="E32" s="339"/>
      <c r="F32" s="339"/>
      <c r="G32" s="339"/>
      <c r="H32" s="339"/>
      <c r="I32" s="339"/>
      <c r="J32" s="339"/>
      <c r="L32" s="113" t="s">
        <v>138</v>
      </c>
    </row>
    <row r="33" spans="1:11" s="109" customFormat="1">
      <c r="A33" s="339" t="s">
        <v>392</v>
      </c>
      <c r="B33" s="339"/>
      <c r="C33" s="339"/>
      <c r="D33" s="339"/>
      <c r="E33" s="339"/>
      <c r="F33" s="339"/>
      <c r="G33" s="339"/>
      <c r="H33" s="339"/>
      <c r="I33" s="339"/>
      <c r="J33" s="339"/>
    </row>
    <row r="34" spans="1:11" s="109" customFormat="1">
      <c r="A34" s="346" t="s">
        <v>0</v>
      </c>
      <c r="B34" s="346" t="s">
        <v>56</v>
      </c>
      <c r="C34" s="115" t="s">
        <v>21</v>
      </c>
      <c r="D34" s="115" t="s">
        <v>2</v>
      </c>
      <c r="E34" s="346" t="s">
        <v>23</v>
      </c>
      <c r="F34" s="346" t="s">
        <v>4</v>
      </c>
      <c r="G34" s="378" t="s">
        <v>5</v>
      </c>
      <c r="H34" s="115" t="s">
        <v>2</v>
      </c>
      <c r="I34" s="115" t="s">
        <v>2</v>
      </c>
      <c r="J34" s="115" t="s">
        <v>27</v>
      </c>
      <c r="K34" s="346" t="s">
        <v>10</v>
      </c>
    </row>
    <row r="35" spans="1:11" s="109" customFormat="1">
      <c r="A35" s="347"/>
      <c r="B35" s="347"/>
      <c r="C35" s="117" t="s">
        <v>16</v>
      </c>
      <c r="D35" s="117" t="s">
        <v>22</v>
      </c>
      <c r="E35" s="347"/>
      <c r="F35" s="347"/>
      <c r="G35" s="379"/>
      <c r="H35" s="117" t="s">
        <v>24</v>
      </c>
      <c r="I35" s="117" t="s">
        <v>26</v>
      </c>
      <c r="J35" s="117" t="s">
        <v>16</v>
      </c>
      <c r="K35" s="347"/>
    </row>
    <row r="36" spans="1:11">
      <c r="A36" s="144"/>
      <c r="B36" s="145"/>
      <c r="C36" s="145"/>
      <c r="D36" s="239"/>
      <c r="E36" s="150"/>
      <c r="F36" s="150"/>
      <c r="G36" s="240"/>
      <c r="H36" s="145"/>
      <c r="I36" s="145"/>
      <c r="J36" s="145"/>
      <c r="K36" s="150"/>
    </row>
    <row r="37" spans="1:11">
      <c r="A37" s="124"/>
      <c r="B37" s="137"/>
      <c r="C37" s="137"/>
      <c r="D37" s="241"/>
      <c r="E37" s="152"/>
      <c r="F37" s="152"/>
      <c r="G37" s="242"/>
      <c r="H37" s="137"/>
      <c r="I37" s="137"/>
      <c r="J37" s="137"/>
      <c r="K37" s="152"/>
    </row>
    <row r="38" spans="1:11">
      <c r="A38" s="124"/>
      <c r="B38" s="137"/>
      <c r="C38" s="137"/>
      <c r="D38" s="241"/>
      <c r="E38" s="152"/>
      <c r="F38" s="152"/>
      <c r="G38" s="242"/>
      <c r="H38" s="137"/>
      <c r="I38" s="137"/>
      <c r="J38" s="137"/>
      <c r="K38" s="152"/>
    </row>
    <row r="39" spans="1:11">
      <c r="A39" s="124"/>
      <c r="B39" s="137"/>
      <c r="C39" s="137"/>
      <c r="D39" s="241"/>
      <c r="E39" s="152"/>
      <c r="F39" s="152"/>
      <c r="G39" s="242"/>
      <c r="H39" s="137"/>
      <c r="I39" s="137"/>
      <c r="J39" s="137"/>
      <c r="K39" s="152"/>
    </row>
    <row r="40" spans="1:11">
      <c r="A40" s="124"/>
      <c r="B40" s="137"/>
      <c r="C40" s="137"/>
      <c r="D40" s="241"/>
      <c r="E40" s="152"/>
      <c r="F40" s="152"/>
      <c r="G40" s="242"/>
      <c r="H40" s="137"/>
      <c r="I40" s="137"/>
      <c r="J40" s="137"/>
      <c r="K40" s="152"/>
    </row>
    <row r="41" spans="1:11" ht="21" thickBot="1">
      <c r="A41" s="154"/>
      <c r="B41" s="154"/>
      <c r="C41" s="155"/>
      <c r="D41" s="155"/>
      <c r="E41" s="154"/>
      <c r="F41" s="133" t="s">
        <v>49</v>
      </c>
      <c r="G41" s="135">
        <f>SUM(G36:G40)</f>
        <v>0</v>
      </c>
      <c r="H41" s="243"/>
      <c r="I41" s="243"/>
      <c r="J41" s="157"/>
      <c r="K41" s="154"/>
    </row>
    <row r="42" spans="1:11" ht="21" thickTop="1"/>
    <row r="44" spans="1:11">
      <c r="B44" s="110" t="s">
        <v>162</v>
      </c>
      <c r="C44" s="111" t="s">
        <v>187</v>
      </c>
      <c r="E44" s="111" t="s">
        <v>88</v>
      </c>
      <c r="G44" s="110"/>
      <c r="H44" s="111" t="s">
        <v>304</v>
      </c>
      <c r="I44" s="180"/>
      <c r="J44" s="110"/>
      <c r="K44" s="158"/>
    </row>
    <row r="45" spans="1:11">
      <c r="B45" s="111"/>
      <c r="C45" s="111" t="s">
        <v>302</v>
      </c>
      <c r="D45" s="111"/>
      <c r="G45" s="111"/>
      <c r="H45" s="111" t="s">
        <v>384</v>
      </c>
      <c r="I45" s="180"/>
      <c r="J45" s="111"/>
    </row>
    <row r="46" spans="1:11">
      <c r="B46" s="110" t="s">
        <v>164</v>
      </c>
      <c r="C46" s="111" t="s">
        <v>297</v>
      </c>
      <c r="D46" s="111"/>
      <c r="G46" s="110" t="s">
        <v>164</v>
      </c>
      <c r="H46" s="111" t="s">
        <v>380</v>
      </c>
      <c r="I46" s="180"/>
      <c r="J46" s="111"/>
    </row>
    <row r="47" spans="1:11">
      <c r="G47" s="104" t="s">
        <v>303</v>
      </c>
    </row>
    <row r="48" spans="1:11">
      <c r="G48" s="104" t="s">
        <v>300</v>
      </c>
    </row>
    <row r="61" spans="1:12" s="109" customFormat="1">
      <c r="A61" s="339" t="s">
        <v>287</v>
      </c>
      <c r="B61" s="339"/>
      <c r="C61" s="339"/>
      <c r="D61" s="339"/>
      <c r="E61" s="339"/>
      <c r="F61" s="339"/>
      <c r="G61" s="339"/>
      <c r="H61" s="339"/>
      <c r="I61" s="339"/>
      <c r="J61" s="339"/>
    </row>
    <row r="62" spans="1:12" s="109" customFormat="1">
      <c r="A62" s="339" t="s">
        <v>305</v>
      </c>
      <c r="B62" s="339"/>
      <c r="C62" s="339"/>
      <c r="D62" s="339"/>
      <c r="E62" s="339"/>
      <c r="F62" s="339"/>
      <c r="G62" s="339"/>
      <c r="H62" s="339"/>
      <c r="I62" s="339"/>
      <c r="J62" s="339"/>
      <c r="L62" s="113" t="s">
        <v>138</v>
      </c>
    </row>
    <row r="63" spans="1:12" s="109" customFormat="1">
      <c r="A63" s="339" t="str">
        <f>+A33</f>
        <v>ณ วันที่  31 ตุลาคม พ.ศ. 2566</v>
      </c>
      <c r="B63" s="339"/>
      <c r="C63" s="339"/>
      <c r="D63" s="339"/>
      <c r="E63" s="339"/>
      <c r="F63" s="339"/>
      <c r="G63" s="339"/>
      <c r="H63" s="339"/>
      <c r="I63" s="339"/>
      <c r="J63" s="339"/>
    </row>
    <row r="64" spans="1:12" s="109" customFormat="1">
      <c r="A64" s="346" t="s">
        <v>0</v>
      </c>
      <c r="B64" s="346" t="s">
        <v>56</v>
      </c>
      <c r="C64" s="115" t="s">
        <v>21</v>
      </c>
      <c r="D64" s="115" t="s">
        <v>2</v>
      </c>
      <c r="E64" s="346" t="s">
        <v>23</v>
      </c>
      <c r="F64" s="346" t="s">
        <v>4</v>
      </c>
      <c r="G64" s="378" t="s">
        <v>5</v>
      </c>
      <c r="H64" s="115" t="s">
        <v>2</v>
      </c>
      <c r="I64" s="115" t="s">
        <v>2</v>
      </c>
      <c r="J64" s="115" t="s">
        <v>27</v>
      </c>
      <c r="K64" s="346" t="s">
        <v>10</v>
      </c>
    </row>
    <row r="65" spans="1:11" s="109" customFormat="1">
      <c r="A65" s="347"/>
      <c r="B65" s="347"/>
      <c r="C65" s="117" t="s">
        <v>16</v>
      </c>
      <c r="D65" s="117" t="s">
        <v>22</v>
      </c>
      <c r="E65" s="347"/>
      <c r="F65" s="347"/>
      <c r="G65" s="379"/>
      <c r="H65" s="117" t="s">
        <v>24</v>
      </c>
      <c r="I65" s="117" t="s">
        <v>26</v>
      </c>
      <c r="J65" s="117" t="s">
        <v>16</v>
      </c>
      <c r="K65" s="347"/>
    </row>
    <row r="66" spans="1:11">
      <c r="A66" s="144"/>
      <c r="B66" s="145"/>
      <c r="C66" s="145"/>
      <c r="D66" s="239"/>
      <c r="E66" s="150"/>
      <c r="F66" s="150"/>
      <c r="G66" s="240"/>
      <c r="H66" s="145"/>
      <c r="I66" s="145"/>
      <c r="J66" s="145"/>
      <c r="K66" s="150"/>
    </row>
    <row r="67" spans="1:11">
      <c r="A67" s="124"/>
      <c r="B67" s="137"/>
      <c r="C67" s="137"/>
      <c r="D67" s="241"/>
      <c r="E67" s="152"/>
      <c r="F67" s="152"/>
      <c r="G67" s="242"/>
      <c r="H67" s="137"/>
      <c r="I67" s="137"/>
      <c r="J67" s="137"/>
      <c r="K67" s="152"/>
    </row>
    <row r="68" spans="1:11">
      <c r="A68" s="124"/>
      <c r="B68" s="137"/>
      <c r="C68" s="137"/>
      <c r="D68" s="241"/>
      <c r="E68" s="152"/>
      <c r="F68" s="152"/>
      <c r="G68" s="242"/>
      <c r="H68" s="137"/>
      <c r="I68" s="137"/>
      <c r="J68" s="137"/>
      <c r="K68" s="152"/>
    </row>
    <row r="69" spans="1:11">
      <c r="A69" s="124"/>
      <c r="B69" s="137"/>
      <c r="C69" s="137"/>
      <c r="D69" s="241"/>
      <c r="E69" s="152"/>
      <c r="F69" s="152"/>
      <c r="G69" s="242"/>
      <c r="H69" s="137"/>
      <c r="I69" s="137"/>
      <c r="J69" s="137"/>
      <c r="K69" s="152"/>
    </row>
    <row r="70" spans="1:11">
      <c r="A70" s="124"/>
      <c r="B70" s="137"/>
      <c r="C70" s="137"/>
      <c r="D70" s="241"/>
      <c r="E70" s="152"/>
      <c r="F70" s="152"/>
      <c r="G70" s="242"/>
      <c r="H70" s="137"/>
      <c r="I70" s="137"/>
      <c r="J70" s="137"/>
      <c r="K70" s="152"/>
    </row>
    <row r="71" spans="1:11" ht="21" thickBot="1">
      <c r="A71" s="154"/>
      <c r="B71" s="154"/>
      <c r="C71" s="155"/>
      <c r="D71" s="155"/>
      <c r="E71" s="154"/>
      <c r="F71" s="133" t="s">
        <v>49</v>
      </c>
      <c r="G71" s="135">
        <f>SUM(G66:G70)</f>
        <v>0</v>
      </c>
      <c r="H71" s="243"/>
      <c r="I71" s="243"/>
      <c r="J71" s="157"/>
      <c r="K71" s="154"/>
    </row>
    <row r="72" spans="1:11" ht="21" thickTop="1"/>
    <row r="74" spans="1:11">
      <c r="B74" s="110" t="s">
        <v>162</v>
      </c>
      <c r="C74" s="111" t="s">
        <v>187</v>
      </c>
      <c r="E74" s="111" t="s">
        <v>88</v>
      </c>
      <c r="G74" s="110"/>
      <c r="H74" s="111" t="s">
        <v>304</v>
      </c>
      <c r="I74" s="180"/>
      <c r="J74" s="110"/>
      <c r="K74" s="158"/>
    </row>
    <row r="75" spans="1:11">
      <c r="B75" s="111"/>
      <c r="C75" s="111" t="s">
        <v>302</v>
      </c>
      <c r="D75" s="111"/>
      <c r="G75" s="111"/>
      <c r="H75" s="111" t="s">
        <v>384</v>
      </c>
      <c r="I75" s="180"/>
      <c r="J75" s="111"/>
    </row>
    <row r="76" spans="1:11">
      <c r="B76" s="110" t="s">
        <v>164</v>
      </c>
      <c r="C76" s="111" t="s">
        <v>297</v>
      </c>
      <c r="D76" s="111"/>
      <c r="G76" s="110" t="s">
        <v>164</v>
      </c>
      <c r="H76" s="111" t="s">
        <v>380</v>
      </c>
      <c r="I76" s="180"/>
      <c r="J76" s="111"/>
    </row>
    <row r="77" spans="1:11">
      <c r="G77" s="104" t="s">
        <v>303</v>
      </c>
    </row>
    <row r="78" spans="1:11">
      <c r="G78" s="104" t="s">
        <v>300</v>
      </c>
    </row>
    <row r="91" spans="1:12" s="109" customFormat="1">
      <c r="A91" s="339" t="s">
        <v>287</v>
      </c>
      <c r="B91" s="339"/>
      <c r="C91" s="339"/>
      <c r="D91" s="339"/>
      <c r="E91" s="339"/>
      <c r="F91" s="339"/>
      <c r="G91" s="339"/>
      <c r="H91" s="339"/>
      <c r="I91" s="339"/>
      <c r="J91" s="339"/>
    </row>
    <row r="92" spans="1:12" s="109" customFormat="1">
      <c r="A92" s="339" t="s">
        <v>301</v>
      </c>
      <c r="B92" s="339"/>
      <c r="C92" s="339"/>
      <c r="D92" s="339"/>
      <c r="E92" s="339"/>
      <c r="F92" s="339"/>
      <c r="G92" s="339"/>
      <c r="H92" s="339"/>
      <c r="I92" s="339"/>
      <c r="J92" s="339"/>
      <c r="L92" s="113" t="s">
        <v>138</v>
      </c>
    </row>
    <row r="93" spans="1:12" s="109" customFormat="1">
      <c r="A93" s="339" t="s">
        <v>398</v>
      </c>
      <c r="B93" s="339"/>
      <c r="C93" s="339"/>
      <c r="D93" s="339"/>
      <c r="E93" s="339"/>
      <c r="F93" s="339"/>
      <c r="G93" s="339"/>
      <c r="H93" s="339"/>
      <c r="I93" s="339"/>
      <c r="J93" s="339"/>
    </row>
    <row r="94" spans="1:12" s="109" customFormat="1">
      <c r="A94" s="346" t="s">
        <v>0</v>
      </c>
      <c r="B94" s="346" t="s">
        <v>56</v>
      </c>
      <c r="C94" s="115" t="s">
        <v>21</v>
      </c>
      <c r="D94" s="115" t="s">
        <v>2</v>
      </c>
      <c r="E94" s="346" t="s">
        <v>23</v>
      </c>
      <c r="F94" s="346" t="s">
        <v>4</v>
      </c>
      <c r="G94" s="378" t="s">
        <v>5</v>
      </c>
      <c r="H94" s="115" t="s">
        <v>2</v>
      </c>
      <c r="I94" s="115" t="s">
        <v>2</v>
      </c>
      <c r="J94" s="115" t="s">
        <v>27</v>
      </c>
      <c r="K94" s="346" t="s">
        <v>10</v>
      </c>
    </row>
    <row r="95" spans="1:12" s="109" customFormat="1">
      <c r="A95" s="347"/>
      <c r="B95" s="347"/>
      <c r="C95" s="117" t="s">
        <v>16</v>
      </c>
      <c r="D95" s="117" t="s">
        <v>22</v>
      </c>
      <c r="E95" s="347"/>
      <c r="F95" s="347"/>
      <c r="G95" s="379"/>
      <c r="H95" s="117" t="s">
        <v>24</v>
      </c>
      <c r="I95" s="117" t="s">
        <v>26</v>
      </c>
      <c r="J95" s="117" t="s">
        <v>16</v>
      </c>
      <c r="K95" s="347"/>
    </row>
    <row r="96" spans="1:12">
      <c r="A96" s="144"/>
      <c r="B96" s="145"/>
      <c r="C96" s="145"/>
      <c r="D96" s="239"/>
      <c r="E96" s="150"/>
      <c r="F96" s="150"/>
      <c r="G96" s="240"/>
      <c r="H96" s="145"/>
      <c r="I96" s="145"/>
      <c r="J96" s="145"/>
      <c r="K96" s="150"/>
    </row>
    <row r="97" spans="1:11">
      <c r="A97" s="124"/>
      <c r="B97" s="137"/>
      <c r="C97" s="137"/>
      <c r="D97" s="241"/>
      <c r="E97" s="152"/>
      <c r="F97" s="152"/>
      <c r="G97" s="242"/>
      <c r="H97" s="137"/>
      <c r="I97" s="137"/>
      <c r="J97" s="137"/>
      <c r="K97" s="152"/>
    </row>
    <row r="98" spans="1:11">
      <c r="A98" s="124"/>
      <c r="B98" s="137"/>
      <c r="C98" s="137"/>
      <c r="D98" s="241"/>
      <c r="E98" s="152"/>
      <c r="F98" s="152"/>
      <c r="G98" s="242"/>
      <c r="H98" s="137"/>
      <c r="I98" s="137"/>
      <c r="J98" s="137"/>
      <c r="K98" s="152"/>
    </row>
    <row r="99" spans="1:11">
      <c r="A99" s="124"/>
      <c r="B99" s="137"/>
      <c r="C99" s="137"/>
      <c r="D99" s="241"/>
      <c r="E99" s="152"/>
      <c r="F99" s="152"/>
      <c r="G99" s="242"/>
      <c r="H99" s="137"/>
      <c r="I99" s="137"/>
      <c r="J99" s="137"/>
      <c r="K99" s="152"/>
    </row>
    <row r="100" spans="1:11">
      <c r="A100" s="124"/>
      <c r="B100" s="137"/>
      <c r="C100" s="137"/>
      <c r="D100" s="241"/>
      <c r="E100" s="152"/>
      <c r="F100" s="152"/>
      <c r="G100" s="242"/>
      <c r="H100" s="137"/>
      <c r="I100" s="137"/>
      <c r="J100" s="137"/>
      <c r="K100" s="152"/>
    </row>
    <row r="101" spans="1:11" ht="21" thickBot="1">
      <c r="A101" s="154"/>
      <c r="B101" s="154"/>
      <c r="C101" s="155"/>
      <c r="D101" s="155"/>
      <c r="E101" s="154"/>
      <c r="F101" s="133" t="s">
        <v>49</v>
      </c>
      <c r="G101" s="135">
        <f>SUM(G96:G100)</f>
        <v>0</v>
      </c>
      <c r="H101" s="243"/>
      <c r="I101" s="243"/>
      <c r="J101" s="157"/>
      <c r="K101" s="154"/>
    </row>
    <row r="102" spans="1:11" ht="21" thickTop="1"/>
    <row r="104" spans="1:11">
      <c r="B104" s="110" t="s">
        <v>162</v>
      </c>
      <c r="C104" s="111" t="s">
        <v>187</v>
      </c>
      <c r="E104" s="111" t="s">
        <v>88</v>
      </c>
      <c r="G104" s="110"/>
      <c r="H104" s="111" t="s">
        <v>304</v>
      </c>
      <c r="I104" s="180"/>
      <c r="J104" s="110"/>
      <c r="K104" s="158"/>
    </row>
    <row r="105" spans="1:11">
      <c r="B105" s="111"/>
      <c r="C105" s="111" t="s">
        <v>302</v>
      </c>
      <c r="D105" s="111"/>
      <c r="G105" s="111"/>
      <c r="H105" s="111" t="s">
        <v>384</v>
      </c>
      <c r="I105" s="180"/>
      <c r="J105" s="111"/>
    </row>
    <row r="106" spans="1:11">
      <c r="B106" s="110" t="s">
        <v>164</v>
      </c>
      <c r="C106" s="111" t="s">
        <v>297</v>
      </c>
      <c r="D106" s="111"/>
      <c r="G106" s="110" t="s">
        <v>164</v>
      </c>
      <c r="H106" s="111" t="s">
        <v>380</v>
      </c>
      <c r="I106" s="180"/>
      <c r="J106" s="111"/>
    </row>
    <row r="107" spans="1:11">
      <c r="G107" s="104" t="s">
        <v>303</v>
      </c>
    </row>
    <row r="108" spans="1:11">
      <c r="G108" s="104" t="s">
        <v>300</v>
      </c>
    </row>
    <row r="121" spans="1:12" s="109" customFormat="1">
      <c r="A121" s="339" t="s">
        <v>287</v>
      </c>
      <c r="B121" s="339"/>
      <c r="C121" s="339"/>
      <c r="D121" s="339"/>
      <c r="E121" s="339"/>
      <c r="F121" s="339"/>
      <c r="G121" s="339"/>
      <c r="H121" s="339"/>
      <c r="I121" s="339"/>
      <c r="J121" s="339"/>
    </row>
    <row r="122" spans="1:12" s="109" customFormat="1">
      <c r="A122" s="339" t="s">
        <v>305</v>
      </c>
      <c r="B122" s="339"/>
      <c r="C122" s="339"/>
      <c r="D122" s="339"/>
      <c r="E122" s="339"/>
      <c r="F122" s="339"/>
      <c r="G122" s="339"/>
      <c r="H122" s="339"/>
      <c r="I122" s="339"/>
      <c r="J122" s="339"/>
      <c r="L122" s="113" t="s">
        <v>138</v>
      </c>
    </row>
    <row r="123" spans="1:12" s="109" customFormat="1">
      <c r="A123" s="339" t="str">
        <f>+A93</f>
        <v>ณ วันที่  30 พฤศจิกายน พ.ศ. 2566</v>
      </c>
      <c r="B123" s="339"/>
      <c r="C123" s="339"/>
      <c r="D123" s="339"/>
      <c r="E123" s="339"/>
      <c r="F123" s="339"/>
      <c r="G123" s="339"/>
      <c r="H123" s="339"/>
      <c r="I123" s="339"/>
      <c r="J123" s="339"/>
    </row>
    <row r="124" spans="1:12" s="109" customFormat="1">
      <c r="A124" s="346" t="s">
        <v>0</v>
      </c>
      <c r="B124" s="346" t="s">
        <v>56</v>
      </c>
      <c r="C124" s="115" t="s">
        <v>21</v>
      </c>
      <c r="D124" s="115" t="s">
        <v>2</v>
      </c>
      <c r="E124" s="346" t="s">
        <v>23</v>
      </c>
      <c r="F124" s="346" t="s">
        <v>4</v>
      </c>
      <c r="G124" s="378" t="s">
        <v>5</v>
      </c>
      <c r="H124" s="115" t="s">
        <v>2</v>
      </c>
      <c r="I124" s="115" t="s">
        <v>2</v>
      </c>
      <c r="J124" s="115" t="s">
        <v>27</v>
      </c>
      <c r="K124" s="346" t="s">
        <v>10</v>
      </c>
    </row>
    <row r="125" spans="1:12" s="109" customFormat="1">
      <c r="A125" s="347"/>
      <c r="B125" s="347"/>
      <c r="C125" s="117" t="s">
        <v>16</v>
      </c>
      <c r="D125" s="117" t="s">
        <v>22</v>
      </c>
      <c r="E125" s="347"/>
      <c r="F125" s="347"/>
      <c r="G125" s="379"/>
      <c r="H125" s="117" t="s">
        <v>24</v>
      </c>
      <c r="I125" s="117" t="s">
        <v>26</v>
      </c>
      <c r="J125" s="117" t="s">
        <v>16</v>
      </c>
      <c r="K125" s="347"/>
    </row>
    <row r="126" spans="1:12">
      <c r="A126" s="144"/>
      <c r="B126" s="145"/>
      <c r="C126" s="145"/>
      <c r="D126" s="239"/>
      <c r="E126" s="150"/>
      <c r="F126" s="150"/>
      <c r="G126" s="240"/>
      <c r="H126" s="145"/>
      <c r="I126" s="145"/>
      <c r="J126" s="145"/>
      <c r="K126" s="150"/>
    </row>
    <row r="127" spans="1:12">
      <c r="A127" s="124"/>
      <c r="B127" s="137"/>
      <c r="C127" s="137"/>
      <c r="D127" s="241"/>
      <c r="E127" s="152"/>
      <c r="F127" s="152"/>
      <c r="G127" s="242"/>
      <c r="H127" s="137"/>
      <c r="I127" s="137"/>
      <c r="J127" s="137"/>
      <c r="K127" s="152"/>
    </row>
    <row r="128" spans="1:12">
      <c r="A128" s="124"/>
      <c r="B128" s="137"/>
      <c r="C128" s="137"/>
      <c r="D128" s="241"/>
      <c r="E128" s="152"/>
      <c r="F128" s="152"/>
      <c r="G128" s="242"/>
      <c r="H128" s="137"/>
      <c r="I128" s="137"/>
      <c r="J128" s="137"/>
      <c r="K128" s="152"/>
    </row>
    <row r="129" spans="1:11">
      <c r="A129" s="124"/>
      <c r="B129" s="137"/>
      <c r="C129" s="137"/>
      <c r="D129" s="241"/>
      <c r="E129" s="152"/>
      <c r="F129" s="152"/>
      <c r="G129" s="242"/>
      <c r="H129" s="137"/>
      <c r="I129" s="137"/>
      <c r="J129" s="137"/>
      <c r="K129" s="152"/>
    </row>
    <row r="130" spans="1:11">
      <c r="A130" s="124"/>
      <c r="B130" s="137"/>
      <c r="C130" s="137"/>
      <c r="D130" s="241"/>
      <c r="E130" s="152"/>
      <c r="F130" s="152"/>
      <c r="G130" s="242"/>
      <c r="H130" s="137"/>
      <c r="I130" s="137"/>
      <c r="J130" s="137"/>
      <c r="K130" s="152"/>
    </row>
    <row r="131" spans="1:11" ht="21" thickBot="1">
      <c r="A131" s="154"/>
      <c r="B131" s="154"/>
      <c r="C131" s="155"/>
      <c r="D131" s="155"/>
      <c r="E131" s="154"/>
      <c r="F131" s="133" t="s">
        <v>49</v>
      </c>
      <c r="G131" s="135">
        <f>SUM(G126:G130)</f>
        <v>0</v>
      </c>
      <c r="H131" s="243"/>
      <c r="I131" s="243"/>
      <c r="J131" s="157"/>
      <c r="K131" s="154"/>
    </row>
    <row r="132" spans="1:11" ht="21" thickTop="1"/>
    <row r="134" spans="1:11">
      <c r="B134" s="110" t="s">
        <v>162</v>
      </c>
      <c r="C134" s="111" t="s">
        <v>187</v>
      </c>
      <c r="E134" s="111" t="s">
        <v>88</v>
      </c>
      <c r="G134" s="110"/>
      <c r="H134" s="111" t="s">
        <v>304</v>
      </c>
      <c r="I134" s="180"/>
      <c r="J134" s="110"/>
      <c r="K134" s="158"/>
    </row>
    <row r="135" spans="1:11">
      <c r="B135" s="111"/>
      <c r="C135" s="111" t="s">
        <v>302</v>
      </c>
      <c r="D135" s="111"/>
      <c r="G135" s="111"/>
      <c r="H135" s="111" t="s">
        <v>384</v>
      </c>
      <c r="I135" s="180"/>
      <c r="J135" s="111"/>
    </row>
    <row r="136" spans="1:11">
      <c r="B136" s="110" t="s">
        <v>164</v>
      </c>
      <c r="C136" s="111" t="s">
        <v>297</v>
      </c>
      <c r="D136" s="111"/>
      <c r="G136" s="110" t="s">
        <v>164</v>
      </c>
      <c r="H136" s="111" t="s">
        <v>380</v>
      </c>
      <c r="I136" s="180"/>
      <c r="J136" s="111"/>
    </row>
    <row r="137" spans="1:11">
      <c r="G137" s="104" t="s">
        <v>303</v>
      </c>
    </row>
    <row r="138" spans="1:11">
      <c r="G138" s="104" t="s">
        <v>300</v>
      </c>
    </row>
    <row r="151" spans="1:12" s="109" customFormat="1">
      <c r="A151" s="339" t="s">
        <v>287</v>
      </c>
      <c r="B151" s="339"/>
      <c r="C151" s="339"/>
      <c r="D151" s="339"/>
      <c r="E151" s="339"/>
      <c r="F151" s="339"/>
      <c r="G151" s="339"/>
      <c r="H151" s="339"/>
      <c r="I151" s="339"/>
      <c r="J151" s="339"/>
    </row>
    <row r="152" spans="1:12" s="109" customFormat="1">
      <c r="A152" s="339" t="s">
        <v>301</v>
      </c>
      <c r="B152" s="339"/>
      <c r="C152" s="339"/>
      <c r="D152" s="339"/>
      <c r="E152" s="339"/>
      <c r="F152" s="339"/>
      <c r="G152" s="339"/>
      <c r="H152" s="339"/>
      <c r="I152" s="339"/>
      <c r="J152" s="339"/>
      <c r="L152" s="113" t="s">
        <v>138</v>
      </c>
    </row>
    <row r="153" spans="1:12" s="109" customFormat="1">
      <c r="A153" s="339" t="s">
        <v>401</v>
      </c>
      <c r="B153" s="339"/>
      <c r="C153" s="339"/>
      <c r="D153" s="339"/>
      <c r="E153" s="339"/>
      <c r="F153" s="339"/>
      <c r="G153" s="339"/>
      <c r="H153" s="339"/>
      <c r="I153" s="339"/>
      <c r="J153" s="339"/>
    </row>
    <row r="154" spans="1:12" s="109" customFormat="1">
      <c r="A154" s="346" t="s">
        <v>0</v>
      </c>
      <c r="B154" s="346" t="s">
        <v>56</v>
      </c>
      <c r="C154" s="115" t="s">
        <v>21</v>
      </c>
      <c r="D154" s="115" t="s">
        <v>2</v>
      </c>
      <c r="E154" s="346" t="s">
        <v>23</v>
      </c>
      <c r="F154" s="346" t="s">
        <v>4</v>
      </c>
      <c r="G154" s="378" t="s">
        <v>5</v>
      </c>
      <c r="H154" s="115" t="s">
        <v>2</v>
      </c>
      <c r="I154" s="115" t="s">
        <v>2</v>
      </c>
      <c r="J154" s="115" t="s">
        <v>27</v>
      </c>
      <c r="K154" s="346" t="s">
        <v>10</v>
      </c>
    </row>
    <row r="155" spans="1:12" s="109" customFormat="1">
      <c r="A155" s="347"/>
      <c r="B155" s="347"/>
      <c r="C155" s="117" t="s">
        <v>16</v>
      </c>
      <c r="D155" s="117" t="s">
        <v>22</v>
      </c>
      <c r="E155" s="347"/>
      <c r="F155" s="347"/>
      <c r="G155" s="379"/>
      <c r="H155" s="117" t="s">
        <v>24</v>
      </c>
      <c r="I155" s="117" t="s">
        <v>26</v>
      </c>
      <c r="J155" s="117" t="s">
        <v>16</v>
      </c>
      <c r="K155" s="347"/>
    </row>
    <row r="156" spans="1:12">
      <c r="A156" s="144"/>
      <c r="B156" s="145"/>
      <c r="C156" s="145"/>
      <c r="D156" s="239"/>
      <c r="E156" s="150"/>
      <c r="F156" s="150"/>
      <c r="G156" s="240"/>
      <c r="H156" s="145"/>
      <c r="I156" s="145"/>
      <c r="J156" s="145"/>
      <c r="K156" s="150"/>
    </row>
    <row r="157" spans="1:12">
      <c r="A157" s="124"/>
      <c r="B157" s="137"/>
      <c r="C157" s="137"/>
      <c r="D157" s="241"/>
      <c r="E157" s="152"/>
      <c r="F157" s="152"/>
      <c r="G157" s="242"/>
      <c r="H157" s="137"/>
      <c r="I157" s="137"/>
      <c r="J157" s="137"/>
      <c r="K157" s="152"/>
    </row>
    <row r="158" spans="1:12">
      <c r="A158" s="124"/>
      <c r="B158" s="137"/>
      <c r="C158" s="137"/>
      <c r="D158" s="241"/>
      <c r="E158" s="152"/>
      <c r="F158" s="152"/>
      <c r="G158" s="242"/>
      <c r="H158" s="137"/>
      <c r="I158" s="137"/>
      <c r="J158" s="137"/>
      <c r="K158" s="152"/>
    </row>
    <row r="159" spans="1:12">
      <c r="A159" s="124"/>
      <c r="B159" s="137"/>
      <c r="C159" s="137"/>
      <c r="D159" s="241"/>
      <c r="E159" s="152"/>
      <c r="F159" s="152"/>
      <c r="G159" s="242"/>
      <c r="H159" s="137"/>
      <c r="I159" s="137"/>
      <c r="J159" s="137"/>
      <c r="K159" s="152"/>
    </row>
    <row r="160" spans="1:12">
      <c r="A160" s="124"/>
      <c r="B160" s="137"/>
      <c r="C160" s="137"/>
      <c r="D160" s="241"/>
      <c r="E160" s="152"/>
      <c r="F160" s="152"/>
      <c r="G160" s="242"/>
      <c r="H160" s="137"/>
      <c r="I160" s="137"/>
      <c r="J160" s="137"/>
      <c r="K160" s="152"/>
    </row>
    <row r="161" spans="1:11" ht="21" thickBot="1">
      <c r="A161" s="154"/>
      <c r="B161" s="154"/>
      <c r="C161" s="155"/>
      <c r="D161" s="155"/>
      <c r="E161" s="154"/>
      <c r="F161" s="133" t="s">
        <v>49</v>
      </c>
      <c r="G161" s="135">
        <f>SUM(G156:G160)</f>
        <v>0</v>
      </c>
      <c r="H161" s="243"/>
      <c r="I161" s="243"/>
      <c r="J161" s="157"/>
      <c r="K161" s="154"/>
    </row>
    <row r="162" spans="1:11" ht="21" thickTop="1"/>
    <row r="164" spans="1:11">
      <c r="B164" s="110" t="s">
        <v>162</v>
      </c>
      <c r="C164" s="111" t="s">
        <v>187</v>
      </c>
      <c r="E164" s="111" t="s">
        <v>88</v>
      </c>
      <c r="G164" s="110"/>
      <c r="H164" s="111" t="s">
        <v>304</v>
      </c>
      <c r="I164" s="180"/>
      <c r="J164" s="110"/>
      <c r="K164" s="158"/>
    </row>
    <row r="165" spans="1:11">
      <c r="B165" s="111"/>
      <c r="C165" s="111" t="s">
        <v>302</v>
      </c>
      <c r="D165" s="111"/>
      <c r="G165" s="111"/>
      <c r="H165" s="111" t="s">
        <v>384</v>
      </c>
      <c r="I165" s="180"/>
      <c r="J165" s="111"/>
    </row>
    <row r="166" spans="1:11">
      <c r="B166" s="110" t="s">
        <v>164</v>
      </c>
      <c r="C166" s="111" t="s">
        <v>297</v>
      </c>
      <c r="D166" s="111"/>
      <c r="G166" s="110" t="s">
        <v>164</v>
      </c>
      <c r="H166" s="111" t="s">
        <v>380</v>
      </c>
      <c r="I166" s="180"/>
      <c r="J166" s="111"/>
    </row>
    <row r="167" spans="1:11">
      <c r="G167" s="104" t="s">
        <v>303</v>
      </c>
    </row>
    <row r="168" spans="1:11">
      <c r="G168" s="104" t="s">
        <v>300</v>
      </c>
    </row>
    <row r="181" spans="1:12" s="109" customFormat="1">
      <c r="A181" s="339" t="s">
        <v>287</v>
      </c>
      <c r="B181" s="339"/>
      <c r="C181" s="339"/>
      <c r="D181" s="339"/>
      <c r="E181" s="339"/>
      <c r="F181" s="339"/>
      <c r="G181" s="339"/>
      <c r="H181" s="339"/>
      <c r="I181" s="339"/>
      <c r="J181" s="339"/>
    </row>
    <row r="182" spans="1:12" s="109" customFormat="1">
      <c r="A182" s="339" t="s">
        <v>305</v>
      </c>
      <c r="B182" s="339"/>
      <c r="C182" s="339"/>
      <c r="D182" s="339"/>
      <c r="E182" s="339"/>
      <c r="F182" s="339"/>
      <c r="G182" s="339"/>
      <c r="H182" s="339"/>
      <c r="I182" s="339"/>
      <c r="J182" s="339"/>
      <c r="L182" s="113" t="s">
        <v>138</v>
      </c>
    </row>
    <row r="183" spans="1:12" s="109" customFormat="1">
      <c r="A183" s="339" t="str">
        <f>+A153</f>
        <v>ณ วันที่  31 ธันวาคม พ.ศ. 2566</v>
      </c>
      <c r="B183" s="339"/>
      <c r="C183" s="339"/>
      <c r="D183" s="339"/>
      <c r="E183" s="339"/>
      <c r="F183" s="339"/>
      <c r="G183" s="339"/>
      <c r="H183" s="339"/>
      <c r="I183" s="339"/>
      <c r="J183" s="339"/>
    </row>
    <row r="184" spans="1:12" s="109" customFormat="1">
      <c r="A184" s="346" t="s">
        <v>0</v>
      </c>
      <c r="B184" s="346" t="s">
        <v>56</v>
      </c>
      <c r="C184" s="115" t="s">
        <v>21</v>
      </c>
      <c r="D184" s="115" t="s">
        <v>2</v>
      </c>
      <c r="E184" s="346" t="s">
        <v>23</v>
      </c>
      <c r="F184" s="346" t="s">
        <v>4</v>
      </c>
      <c r="G184" s="378" t="s">
        <v>5</v>
      </c>
      <c r="H184" s="115" t="s">
        <v>2</v>
      </c>
      <c r="I184" s="115" t="s">
        <v>2</v>
      </c>
      <c r="J184" s="115" t="s">
        <v>27</v>
      </c>
      <c r="K184" s="346" t="s">
        <v>10</v>
      </c>
    </row>
    <row r="185" spans="1:12" s="109" customFormat="1">
      <c r="A185" s="347"/>
      <c r="B185" s="347"/>
      <c r="C185" s="117" t="s">
        <v>16</v>
      </c>
      <c r="D185" s="117" t="s">
        <v>22</v>
      </c>
      <c r="E185" s="347"/>
      <c r="F185" s="347"/>
      <c r="G185" s="379"/>
      <c r="H185" s="117" t="s">
        <v>24</v>
      </c>
      <c r="I185" s="117" t="s">
        <v>26</v>
      </c>
      <c r="J185" s="117" t="s">
        <v>16</v>
      </c>
      <c r="K185" s="347"/>
    </row>
    <row r="186" spans="1:12">
      <c r="A186" s="144"/>
      <c r="B186" s="145"/>
      <c r="C186" s="145"/>
      <c r="D186" s="239"/>
      <c r="E186" s="150"/>
      <c r="F186" s="150"/>
      <c r="G186" s="240"/>
      <c r="H186" s="145"/>
      <c r="I186" s="145"/>
      <c r="J186" s="145"/>
      <c r="K186" s="150"/>
    </row>
    <row r="187" spans="1:12">
      <c r="A187" s="124"/>
      <c r="B187" s="137"/>
      <c r="C187" s="137"/>
      <c r="D187" s="241"/>
      <c r="E187" s="152"/>
      <c r="F187" s="152"/>
      <c r="G187" s="242"/>
      <c r="H187" s="137"/>
      <c r="I187" s="137"/>
      <c r="J187" s="137"/>
      <c r="K187" s="152"/>
    </row>
    <row r="188" spans="1:12">
      <c r="A188" s="124"/>
      <c r="B188" s="137"/>
      <c r="C188" s="137"/>
      <c r="D188" s="241"/>
      <c r="E188" s="152"/>
      <c r="F188" s="152"/>
      <c r="G188" s="242"/>
      <c r="H188" s="137"/>
      <c r="I188" s="137"/>
      <c r="J188" s="137"/>
      <c r="K188" s="152"/>
    </row>
    <row r="189" spans="1:12">
      <c r="A189" s="124"/>
      <c r="B189" s="137"/>
      <c r="C189" s="137"/>
      <c r="D189" s="241"/>
      <c r="E189" s="152"/>
      <c r="F189" s="152"/>
      <c r="G189" s="242"/>
      <c r="H189" s="137"/>
      <c r="I189" s="137"/>
      <c r="J189" s="137"/>
      <c r="K189" s="152"/>
    </row>
    <row r="190" spans="1:12">
      <c r="A190" s="124"/>
      <c r="B190" s="137"/>
      <c r="C190" s="137"/>
      <c r="D190" s="241"/>
      <c r="E190" s="152"/>
      <c r="F190" s="152"/>
      <c r="G190" s="242"/>
      <c r="H190" s="137"/>
      <c r="I190" s="137"/>
      <c r="J190" s="137"/>
      <c r="K190" s="152"/>
    </row>
    <row r="191" spans="1:12" ht="21" thickBot="1">
      <c r="A191" s="154"/>
      <c r="B191" s="154"/>
      <c r="C191" s="155"/>
      <c r="D191" s="155"/>
      <c r="E191" s="154"/>
      <c r="F191" s="133" t="s">
        <v>49</v>
      </c>
      <c r="G191" s="135">
        <f>SUM(G186:G190)</f>
        <v>0</v>
      </c>
      <c r="H191" s="243"/>
      <c r="I191" s="243"/>
      <c r="J191" s="157"/>
      <c r="K191" s="154"/>
    </row>
    <row r="192" spans="1:12" ht="21" thickTop="1"/>
    <row r="194" spans="2:11">
      <c r="B194" s="110" t="s">
        <v>162</v>
      </c>
      <c r="C194" s="111" t="s">
        <v>187</v>
      </c>
      <c r="E194" s="111" t="s">
        <v>88</v>
      </c>
      <c r="G194" s="110"/>
      <c r="H194" s="111" t="s">
        <v>304</v>
      </c>
      <c r="I194" s="180"/>
      <c r="J194" s="110"/>
      <c r="K194" s="158"/>
    </row>
    <row r="195" spans="2:11">
      <c r="B195" s="111"/>
      <c r="C195" s="111" t="s">
        <v>302</v>
      </c>
      <c r="D195" s="111"/>
      <c r="G195" s="111"/>
      <c r="H195" s="111" t="s">
        <v>384</v>
      </c>
      <c r="I195" s="180"/>
      <c r="J195" s="111"/>
    </row>
    <row r="196" spans="2:11">
      <c r="B196" s="110" t="s">
        <v>164</v>
      </c>
      <c r="C196" s="111" t="s">
        <v>297</v>
      </c>
      <c r="D196" s="111"/>
      <c r="G196" s="110" t="s">
        <v>164</v>
      </c>
      <c r="H196" s="111" t="s">
        <v>380</v>
      </c>
      <c r="I196" s="180"/>
      <c r="J196" s="111"/>
    </row>
    <row r="197" spans="2:11">
      <c r="G197" s="104" t="s">
        <v>303</v>
      </c>
    </row>
    <row r="198" spans="2:11">
      <c r="G198" s="104" t="s">
        <v>300</v>
      </c>
    </row>
  </sheetData>
  <mergeCells count="63">
    <mergeCell ref="K154:K155"/>
    <mergeCell ref="A181:J181"/>
    <mergeCell ref="A182:J182"/>
    <mergeCell ref="A183:J183"/>
    <mergeCell ref="A184:A185"/>
    <mergeCell ref="B184:B185"/>
    <mergeCell ref="E184:E185"/>
    <mergeCell ref="F184:F185"/>
    <mergeCell ref="G184:G185"/>
    <mergeCell ref="K184:K185"/>
    <mergeCell ref="A154:A155"/>
    <mergeCell ref="B154:B155"/>
    <mergeCell ref="E154:E155"/>
    <mergeCell ref="F154:F155"/>
    <mergeCell ref="G154:G155"/>
    <mergeCell ref="F64:F65"/>
    <mergeCell ref="G64:G65"/>
    <mergeCell ref="A151:J151"/>
    <mergeCell ref="A152:J152"/>
    <mergeCell ref="A153:J153"/>
    <mergeCell ref="K64:K65"/>
    <mergeCell ref="A31:J31"/>
    <mergeCell ref="A32:J32"/>
    <mergeCell ref="A33:J33"/>
    <mergeCell ref="A34:A35"/>
    <mergeCell ref="B34:B35"/>
    <mergeCell ref="E34:E35"/>
    <mergeCell ref="F34:F35"/>
    <mergeCell ref="G34:G35"/>
    <mergeCell ref="K34:K35"/>
    <mergeCell ref="A61:J61"/>
    <mergeCell ref="A62:J62"/>
    <mergeCell ref="A63:J63"/>
    <mergeCell ref="A64:A65"/>
    <mergeCell ref="B64:B65"/>
    <mergeCell ref="E64:E65"/>
    <mergeCell ref="K4:K5"/>
    <mergeCell ref="A1:J1"/>
    <mergeCell ref="A2:J2"/>
    <mergeCell ref="A3:J3"/>
    <mergeCell ref="A4:A5"/>
    <mergeCell ref="E4:E5"/>
    <mergeCell ref="F4:F5"/>
    <mergeCell ref="G4:G5"/>
    <mergeCell ref="B4:B5"/>
    <mergeCell ref="A91:J91"/>
    <mergeCell ref="A92:J92"/>
    <mergeCell ref="A93:J93"/>
    <mergeCell ref="A94:A95"/>
    <mergeCell ref="B94:B95"/>
    <mergeCell ref="E94:E95"/>
    <mergeCell ref="F94:F95"/>
    <mergeCell ref="G94:G95"/>
    <mergeCell ref="K94:K95"/>
    <mergeCell ref="A121:J121"/>
    <mergeCell ref="A122:J122"/>
    <mergeCell ref="A123:J123"/>
    <mergeCell ref="A124:A125"/>
    <mergeCell ref="B124:B125"/>
    <mergeCell ref="E124:E125"/>
    <mergeCell ref="F124:F125"/>
    <mergeCell ref="G124:G125"/>
    <mergeCell ref="K124:K125"/>
  </mergeCells>
  <phoneticPr fontId="2" type="noConversion"/>
  <pageMargins left="0.511811023622047" right="0.59055118110236204" top="0.86614173228346503" bottom="0.27559055118110198" header="0.27559055118110198" footer="0.31496062992126"/>
  <pageSetup paperSize="9" scale="85" orientation="landscape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00B0F0"/>
  </sheetPr>
  <dimension ref="A1:J99"/>
  <sheetViews>
    <sheetView view="pageBreakPreview" topLeftCell="A81" zoomScaleNormal="100" zoomScaleSheetLayoutView="100" workbookViewId="0">
      <selection activeCell="F79" sqref="F79"/>
    </sheetView>
  </sheetViews>
  <sheetFormatPr defaultRowHeight="20.25"/>
  <cols>
    <col min="1" max="1" width="5" style="103" customWidth="1"/>
    <col min="2" max="2" width="14.28515625" style="1" bestFit="1" customWidth="1"/>
    <col min="3" max="3" width="16.85546875" style="103" bestFit="1" customWidth="1"/>
    <col min="4" max="4" width="18.140625" style="103" bestFit="1" customWidth="1"/>
    <col min="5" max="5" width="12.42578125" style="1" bestFit="1" customWidth="1"/>
    <col min="6" max="6" width="24.42578125" style="1" customWidth="1"/>
    <col min="7" max="7" width="15" style="104" customWidth="1"/>
    <col min="8" max="8" width="13.28515625" style="1" customWidth="1"/>
    <col min="9" max="9" width="13.5703125" style="1" customWidth="1"/>
    <col min="10" max="10" width="11.5703125" style="1" customWidth="1"/>
    <col min="11" max="16384" width="9.140625" style="1"/>
  </cols>
  <sheetData>
    <row r="1" spans="1:10" s="109" customFormat="1">
      <c r="A1" s="339" t="s">
        <v>85</v>
      </c>
      <c r="B1" s="339"/>
      <c r="C1" s="339"/>
      <c r="D1" s="339"/>
      <c r="E1" s="339"/>
      <c r="F1" s="339"/>
      <c r="G1" s="339"/>
      <c r="H1" s="339"/>
      <c r="I1" s="339"/>
    </row>
    <row r="2" spans="1:10" s="109" customFormat="1">
      <c r="A2" s="339" t="s">
        <v>91</v>
      </c>
      <c r="B2" s="339"/>
      <c r="C2" s="339"/>
      <c r="D2" s="339"/>
      <c r="E2" s="339"/>
      <c r="F2" s="339"/>
      <c r="G2" s="339"/>
      <c r="H2" s="339"/>
      <c r="I2" s="339"/>
    </row>
    <row r="3" spans="1:10" s="109" customFormat="1">
      <c r="A3" s="339" t="s">
        <v>135</v>
      </c>
      <c r="B3" s="339"/>
      <c r="C3" s="339"/>
      <c r="D3" s="339"/>
      <c r="E3" s="339"/>
      <c r="F3" s="339"/>
      <c r="G3" s="339"/>
      <c r="H3" s="339"/>
      <c r="I3" s="339"/>
    </row>
    <row r="4" spans="1:10" s="109" customFormat="1">
      <c r="A4" s="346" t="s">
        <v>0</v>
      </c>
      <c r="B4" s="346" t="s">
        <v>56</v>
      </c>
      <c r="C4" s="115" t="s">
        <v>58</v>
      </c>
      <c r="D4" s="115" t="s">
        <v>29</v>
      </c>
      <c r="E4" s="115" t="s">
        <v>2</v>
      </c>
      <c r="F4" s="346" t="s">
        <v>23</v>
      </c>
      <c r="G4" s="378" t="s">
        <v>5</v>
      </c>
      <c r="H4" s="115" t="s">
        <v>2</v>
      </c>
      <c r="I4" s="115" t="s">
        <v>2</v>
      </c>
      <c r="J4" s="346" t="s">
        <v>10</v>
      </c>
    </row>
    <row r="5" spans="1:10" s="109" customFormat="1">
      <c r="A5" s="347"/>
      <c r="B5" s="347"/>
      <c r="C5" s="117" t="s">
        <v>16</v>
      </c>
      <c r="D5" s="117" t="s">
        <v>16</v>
      </c>
      <c r="E5" s="117" t="s">
        <v>30</v>
      </c>
      <c r="F5" s="347"/>
      <c r="G5" s="379"/>
      <c r="H5" s="117" t="s">
        <v>24</v>
      </c>
      <c r="I5" s="117" t="s">
        <v>31</v>
      </c>
      <c r="J5" s="347"/>
    </row>
    <row r="6" spans="1:10">
      <c r="A6" s="120">
        <v>1</v>
      </c>
      <c r="B6" s="244">
        <v>1500600000</v>
      </c>
      <c r="C6" s="120">
        <v>610007497</v>
      </c>
      <c r="D6" s="120">
        <v>3100038683</v>
      </c>
      <c r="E6" s="120" t="s">
        <v>101</v>
      </c>
      <c r="F6" s="245" t="s">
        <v>93</v>
      </c>
      <c r="G6" s="122">
        <v>73950</v>
      </c>
      <c r="H6" s="120" t="s">
        <v>98</v>
      </c>
      <c r="I6" s="120" t="s">
        <v>99</v>
      </c>
      <c r="J6" s="120"/>
    </row>
    <row r="7" spans="1:10">
      <c r="A7" s="120">
        <v>2</v>
      </c>
      <c r="B7" s="244">
        <v>1500600000</v>
      </c>
      <c r="C7" s="120">
        <v>610006970</v>
      </c>
      <c r="D7" s="120">
        <v>3100038684</v>
      </c>
      <c r="E7" s="246" t="s">
        <v>101</v>
      </c>
      <c r="F7" s="246" t="s">
        <v>92</v>
      </c>
      <c r="G7" s="247">
        <v>6000</v>
      </c>
      <c r="H7" s="120" t="s">
        <v>98</v>
      </c>
      <c r="I7" s="120" t="s">
        <v>99</v>
      </c>
      <c r="J7" s="120"/>
    </row>
    <row r="8" spans="1:10">
      <c r="A8" s="120"/>
      <c r="B8" s="246"/>
      <c r="C8" s="120"/>
      <c r="D8" s="120"/>
      <c r="E8" s="246"/>
      <c r="F8" s="246"/>
      <c r="G8" s="247"/>
      <c r="H8" s="120"/>
      <c r="I8" s="120"/>
      <c r="J8" s="120"/>
    </row>
    <row r="9" spans="1:10">
      <c r="A9" s="120"/>
      <c r="B9" s="246"/>
      <c r="C9" s="120"/>
      <c r="D9" s="120"/>
      <c r="E9" s="246"/>
      <c r="F9" s="246"/>
      <c r="G9" s="247"/>
      <c r="H9" s="246"/>
      <c r="I9" s="246"/>
      <c r="J9" s="246"/>
    </row>
    <row r="10" spans="1:10">
      <c r="A10" s="120"/>
      <c r="B10" s="246"/>
      <c r="C10" s="120"/>
      <c r="D10" s="120"/>
      <c r="E10" s="246"/>
      <c r="F10" s="246"/>
      <c r="G10" s="247"/>
      <c r="H10" s="246"/>
      <c r="I10" s="246"/>
      <c r="J10" s="246"/>
    </row>
    <row r="11" spans="1:10" ht="21" thickBot="1">
      <c r="A11" s="155"/>
      <c r="B11" s="154"/>
      <c r="C11" s="155"/>
      <c r="D11" s="155"/>
      <c r="E11" s="154"/>
      <c r="F11" s="133" t="s">
        <v>14</v>
      </c>
      <c r="G11" s="135">
        <f>SUM(G6:G10)</f>
        <v>79950</v>
      </c>
      <c r="H11" s="243"/>
      <c r="I11" s="243"/>
      <c r="J11" s="154"/>
    </row>
    <row r="12" spans="1:10" ht="21" thickTop="1"/>
    <row r="14" spans="1:10">
      <c r="B14" s="110" t="s">
        <v>162</v>
      </c>
      <c r="C14" s="111" t="s">
        <v>187</v>
      </c>
      <c r="E14" s="111" t="s">
        <v>88</v>
      </c>
      <c r="F14" s="110" t="s">
        <v>162</v>
      </c>
      <c r="G14" s="111" t="s">
        <v>163</v>
      </c>
      <c r="H14" s="180"/>
      <c r="I14" s="111" t="s">
        <v>89</v>
      </c>
    </row>
    <row r="15" spans="1:10">
      <c r="B15" s="111"/>
      <c r="C15" s="111" t="s">
        <v>212</v>
      </c>
      <c r="D15" s="111"/>
      <c r="F15" s="111"/>
      <c r="G15" s="111" t="s">
        <v>165</v>
      </c>
      <c r="H15" s="180"/>
      <c r="I15" s="111"/>
    </row>
    <row r="16" spans="1:10">
      <c r="B16" s="110" t="s">
        <v>164</v>
      </c>
      <c r="C16" s="111" t="s">
        <v>167</v>
      </c>
      <c r="D16" s="111"/>
      <c r="F16" s="110" t="s">
        <v>164</v>
      </c>
      <c r="G16" s="111" t="s">
        <v>166</v>
      </c>
      <c r="H16" s="180"/>
      <c r="I16" s="111"/>
    </row>
    <row r="17" spans="1:10">
      <c r="H17" s="103"/>
    </row>
    <row r="18" spans="1:10">
      <c r="H18" s="103"/>
    </row>
    <row r="19" spans="1:10">
      <c r="H19" s="103"/>
    </row>
    <row r="20" spans="1:10">
      <c r="H20" s="103"/>
    </row>
    <row r="21" spans="1:10">
      <c r="H21" s="103"/>
    </row>
    <row r="22" spans="1:10">
      <c r="H22" s="103"/>
    </row>
    <row r="23" spans="1:10">
      <c r="H23" s="103"/>
    </row>
    <row r="28" spans="1:10" s="109" customFormat="1">
      <c r="A28" s="339" t="s">
        <v>287</v>
      </c>
      <c r="B28" s="339"/>
      <c r="C28" s="339"/>
      <c r="D28" s="339"/>
      <c r="E28" s="339"/>
      <c r="F28" s="339"/>
      <c r="G28" s="339"/>
      <c r="H28" s="339"/>
      <c r="I28" s="339"/>
    </row>
    <row r="29" spans="1:10" s="109" customFormat="1">
      <c r="A29" s="339" t="s">
        <v>91</v>
      </c>
      <c r="B29" s="339"/>
      <c r="C29" s="339"/>
      <c r="D29" s="339"/>
      <c r="E29" s="339"/>
      <c r="F29" s="339"/>
      <c r="G29" s="339"/>
      <c r="H29" s="339"/>
      <c r="I29" s="339"/>
    </row>
    <row r="30" spans="1:10" s="109" customFormat="1">
      <c r="A30" s="339" t="s">
        <v>392</v>
      </c>
      <c r="B30" s="339"/>
      <c r="C30" s="339"/>
      <c r="D30" s="339"/>
      <c r="E30" s="339"/>
      <c r="F30" s="339"/>
      <c r="G30" s="339"/>
      <c r="H30" s="339"/>
      <c r="I30" s="339"/>
    </row>
    <row r="31" spans="1:10" s="109" customFormat="1">
      <c r="A31" s="346" t="s">
        <v>0</v>
      </c>
      <c r="B31" s="346" t="s">
        <v>56</v>
      </c>
      <c r="C31" s="115" t="s">
        <v>58</v>
      </c>
      <c r="D31" s="115" t="s">
        <v>29</v>
      </c>
      <c r="E31" s="115" t="s">
        <v>2</v>
      </c>
      <c r="F31" s="346" t="s">
        <v>23</v>
      </c>
      <c r="G31" s="378" t="s">
        <v>5</v>
      </c>
      <c r="H31" s="115" t="s">
        <v>2</v>
      </c>
      <c r="I31" s="115" t="s">
        <v>2</v>
      </c>
      <c r="J31" s="346" t="s">
        <v>10</v>
      </c>
    </row>
    <row r="32" spans="1:10" s="109" customFormat="1">
      <c r="A32" s="347"/>
      <c r="B32" s="347"/>
      <c r="C32" s="117" t="s">
        <v>16</v>
      </c>
      <c r="D32" s="117" t="s">
        <v>16</v>
      </c>
      <c r="E32" s="117" t="s">
        <v>30</v>
      </c>
      <c r="F32" s="347"/>
      <c r="G32" s="379"/>
      <c r="H32" s="117" t="s">
        <v>24</v>
      </c>
      <c r="I32" s="117" t="s">
        <v>31</v>
      </c>
      <c r="J32" s="347"/>
    </row>
    <row r="33" spans="1:10">
      <c r="A33" s="120"/>
      <c r="B33" s="244"/>
      <c r="C33" s="120"/>
      <c r="D33" s="120"/>
      <c r="E33" s="120"/>
      <c r="F33" s="245"/>
      <c r="G33" s="122"/>
      <c r="H33" s="120"/>
      <c r="I33" s="120"/>
      <c r="J33" s="120"/>
    </row>
    <row r="34" spans="1:10">
      <c r="A34" s="120"/>
      <c r="B34" s="244"/>
      <c r="C34" s="120"/>
      <c r="D34" s="120"/>
      <c r="E34" s="246"/>
      <c r="F34" s="246"/>
      <c r="G34" s="247"/>
      <c r="H34" s="120"/>
      <c r="I34" s="120"/>
      <c r="J34" s="120"/>
    </row>
    <row r="35" spans="1:10">
      <c r="A35" s="120"/>
      <c r="B35" s="244"/>
      <c r="C35" s="120"/>
      <c r="D35" s="120"/>
      <c r="E35" s="120"/>
      <c r="F35" s="245"/>
      <c r="G35" s="122"/>
      <c r="H35" s="120"/>
      <c r="I35" s="120"/>
      <c r="J35" s="120"/>
    </row>
    <row r="36" spans="1:10">
      <c r="A36" s="120"/>
      <c r="B36" s="246"/>
      <c r="C36" s="120"/>
      <c r="D36" s="120"/>
      <c r="E36" s="246"/>
      <c r="F36" s="246"/>
      <c r="G36" s="247"/>
      <c r="H36" s="246"/>
      <c r="I36" s="246"/>
      <c r="J36" s="246"/>
    </row>
    <row r="37" spans="1:10">
      <c r="A37" s="120"/>
      <c r="B37" s="246"/>
      <c r="C37" s="120"/>
      <c r="D37" s="120"/>
      <c r="E37" s="246"/>
      <c r="F37" s="246"/>
      <c r="G37" s="247"/>
      <c r="H37" s="246"/>
      <c r="I37" s="246"/>
      <c r="J37" s="246"/>
    </row>
    <row r="38" spans="1:10" ht="21" thickBot="1">
      <c r="A38" s="155"/>
      <c r="B38" s="154"/>
      <c r="C38" s="155"/>
      <c r="D38" s="155"/>
      <c r="E38" s="154"/>
      <c r="F38" s="133" t="s">
        <v>14</v>
      </c>
      <c r="G38" s="135">
        <f>SUM(G33:G37)</f>
        <v>0</v>
      </c>
      <c r="H38" s="243"/>
      <c r="I38" s="243"/>
      <c r="J38" s="154"/>
    </row>
    <row r="39" spans="1:10" ht="21" thickTop="1"/>
    <row r="41" spans="1:10">
      <c r="B41" s="110" t="s">
        <v>162</v>
      </c>
      <c r="C41" s="111" t="s">
        <v>187</v>
      </c>
      <c r="E41" s="111" t="s">
        <v>88</v>
      </c>
      <c r="F41" s="351" t="s">
        <v>357</v>
      </c>
      <c r="G41" s="351"/>
      <c r="H41" s="351"/>
      <c r="I41" s="351"/>
    </row>
    <row r="42" spans="1:10">
      <c r="B42" s="111"/>
      <c r="C42" s="111" t="s">
        <v>306</v>
      </c>
      <c r="D42" s="111"/>
      <c r="F42" s="351" t="s">
        <v>377</v>
      </c>
      <c r="G42" s="351"/>
      <c r="H42" s="351"/>
      <c r="I42" s="351"/>
    </row>
    <row r="43" spans="1:10">
      <c r="B43" s="110" t="s">
        <v>164</v>
      </c>
      <c r="C43" s="111" t="s">
        <v>297</v>
      </c>
      <c r="D43" s="111"/>
      <c r="F43" s="351" t="s">
        <v>385</v>
      </c>
      <c r="G43" s="351"/>
      <c r="H43" s="351"/>
      <c r="I43" s="351"/>
    </row>
    <row r="44" spans="1:10">
      <c r="F44" s="380" t="s">
        <v>343</v>
      </c>
      <c r="G44" s="380"/>
      <c r="H44" s="380"/>
      <c r="I44" s="380"/>
    </row>
    <row r="45" spans="1:10">
      <c r="F45" s="380" t="s">
        <v>355</v>
      </c>
      <c r="G45" s="380"/>
      <c r="H45" s="380"/>
      <c r="I45" s="380"/>
    </row>
    <row r="55" spans="1:10" s="109" customFormat="1">
      <c r="A55" s="339" t="s">
        <v>287</v>
      </c>
      <c r="B55" s="339"/>
      <c r="C55" s="339"/>
      <c r="D55" s="339"/>
      <c r="E55" s="339"/>
      <c r="F55" s="339"/>
      <c r="G55" s="339"/>
      <c r="H55" s="339"/>
      <c r="I55" s="339"/>
    </row>
    <row r="56" spans="1:10" s="109" customFormat="1">
      <c r="A56" s="339" t="s">
        <v>91</v>
      </c>
      <c r="B56" s="339"/>
      <c r="C56" s="339"/>
      <c r="D56" s="339"/>
      <c r="E56" s="339"/>
      <c r="F56" s="339"/>
      <c r="G56" s="339"/>
      <c r="H56" s="339"/>
      <c r="I56" s="339"/>
    </row>
    <row r="57" spans="1:10" s="109" customFormat="1">
      <c r="A57" s="339" t="s">
        <v>398</v>
      </c>
      <c r="B57" s="339"/>
      <c r="C57" s="339"/>
      <c r="D57" s="339"/>
      <c r="E57" s="339"/>
      <c r="F57" s="339"/>
      <c r="G57" s="339"/>
      <c r="H57" s="339"/>
      <c r="I57" s="339"/>
    </row>
    <row r="58" spans="1:10" s="109" customFormat="1">
      <c r="A58" s="346" t="s">
        <v>0</v>
      </c>
      <c r="B58" s="346" t="s">
        <v>56</v>
      </c>
      <c r="C58" s="115" t="s">
        <v>58</v>
      </c>
      <c r="D58" s="115" t="s">
        <v>29</v>
      </c>
      <c r="E58" s="115" t="s">
        <v>2</v>
      </c>
      <c r="F58" s="346" t="s">
        <v>23</v>
      </c>
      <c r="G58" s="378" t="s">
        <v>5</v>
      </c>
      <c r="H58" s="115" t="s">
        <v>2</v>
      </c>
      <c r="I58" s="115" t="s">
        <v>2</v>
      </c>
      <c r="J58" s="346" t="s">
        <v>10</v>
      </c>
    </row>
    <row r="59" spans="1:10" s="109" customFormat="1">
      <c r="A59" s="347"/>
      <c r="B59" s="347"/>
      <c r="C59" s="117" t="s">
        <v>16</v>
      </c>
      <c r="D59" s="117" t="s">
        <v>16</v>
      </c>
      <c r="E59" s="117" t="s">
        <v>30</v>
      </c>
      <c r="F59" s="347"/>
      <c r="G59" s="379"/>
      <c r="H59" s="117" t="s">
        <v>24</v>
      </c>
      <c r="I59" s="117" t="s">
        <v>31</v>
      </c>
      <c r="J59" s="347"/>
    </row>
    <row r="60" spans="1:10">
      <c r="A60" s="120"/>
      <c r="B60" s="244"/>
      <c r="C60" s="120"/>
      <c r="D60" s="120"/>
      <c r="E60" s="120"/>
      <c r="F60" s="245"/>
      <c r="G60" s="122"/>
      <c r="H60" s="120"/>
      <c r="I60" s="120"/>
      <c r="J60" s="120"/>
    </row>
    <row r="61" spans="1:10">
      <c r="A61" s="120"/>
      <c r="B61" s="244"/>
      <c r="C61" s="120"/>
      <c r="D61" s="120"/>
      <c r="E61" s="246"/>
      <c r="F61" s="246"/>
      <c r="G61" s="247"/>
      <c r="H61" s="120"/>
      <c r="I61" s="120"/>
      <c r="J61" s="120"/>
    </row>
    <row r="62" spans="1:10">
      <c r="A62" s="120"/>
      <c r="B62" s="244"/>
      <c r="C62" s="120"/>
      <c r="D62" s="120"/>
      <c r="E62" s="120"/>
      <c r="F62" s="245"/>
      <c r="G62" s="122"/>
      <c r="H62" s="120"/>
      <c r="I62" s="120"/>
      <c r="J62" s="120"/>
    </row>
    <row r="63" spans="1:10">
      <c r="A63" s="120"/>
      <c r="B63" s="246"/>
      <c r="C63" s="120"/>
      <c r="D63" s="120"/>
      <c r="E63" s="246"/>
      <c r="F63" s="246"/>
      <c r="G63" s="247"/>
      <c r="H63" s="246"/>
      <c r="I63" s="246"/>
      <c r="J63" s="246"/>
    </row>
    <row r="64" spans="1:10">
      <c r="A64" s="120"/>
      <c r="B64" s="246"/>
      <c r="C64" s="120"/>
      <c r="D64" s="120"/>
      <c r="E64" s="246"/>
      <c r="F64" s="246"/>
      <c r="G64" s="247"/>
      <c r="H64" s="246"/>
      <c r="I64" s="246"/>
      <c r="J64" s="246"/>
    </row>
    <row r="65" spans="1:10" ht="21" thickBot="1">
      <c r="A65" s="155"/>
      <c r="B65" s="154"/>
      <c r="C65" s="155"/>
      <c r="D65" s="155"/>
      <c r="E65" s="154"/>
      <c r="F65" s="133" t="s">
        <v>14</v>
      </c>
      <c r="G65" s="135">
        <f>SUM(G60:G64)</f>
        <v>0</v>
      </c>
      <c r="H65" s="243"/>
      <c r="I65" s="243"/>
      <c r="J65" s="154"/>
    </row>
    <row r="66" spans="1:10" ht="21" thickTop="1"/>
    <row r="68" spans="1:10">
      <c r="B68" s="110" t="s">
        <v>162</v>
      </c>
      <c r="C68" s="111" t="s">
        <v>187</v>
      </c>
      <c r="E68" s="111" t="s">
        <v>88</v>
      </c>
      <c r="F68" s="351" t="s">
        <v>357</v>
      </c>
      <c r="G68" s="351"/>
      <c r="H68" s="351"/>
      <c r="I68" s="351"/>
    </row>
    <row r="69" spans="1:10">
      <c r="B69" s="111"/>
      <c r="C69" s="111" t="s">
        <v>306</v>
      </c>
      <c r="D69" s="111"/>
      <c r="F69" s="351" t="s">
        <v>377</v>
      </c>
      <c r="G69" s="351"/>
      <c r="H69" s="351"/>
      <c r="I69" s="351"/>
    </row>
    <row r="70" spans="1:10">
      <c r="B70" s="110" t="s">
        <v>164</v>
      </c>
      <c r="C70" s="111" t="s">
        <v>297</v>
      </c>
      <c r="D70" s="111"/>
      <c r="F70" s="351" t="s">
        <v>385</v>
      </c>
      <c r="G70" s="351"/>
      <c r="H70" s="351"/>
      <c r="I70" s="351"/>
    </row>
    <row r="71" spans="1:10">
      <c r="F71" s="380" t="s">
        <v>343</v>
      </c>
      <c r="G71" s="380"/>
      <c r="H71" s="380"/>
      <c r="I71" s="380"/>
    </row>
    <row r="72" spans="1:10">
      <c r="F72" s="380" t="s">
        <v>355</v>
      </c>
      <c r="G72" s="380"/>
      <c r="H72" s="380"/>
      <c r="I72" s="380"/>
    </row>
    <row r="82" spans="1:10" s="109" customFormat="1">
      <c r="A82" s="339" t="s">
        <v>287</v>
      </c>
      <c r="B82" s="339"/>
      <c r="C82" s="339"/>
      <c r="D82" s="339"/>
      <c r="E82" s="339"/>
      <c r="F82" s="339"/>
      <c r="G82" s="339"/>
      <c r="H82" s="339"/>
      <c r="I82" s="339"/>
    </row>
    <row r="83" spans="1:10" s="109" customFormat="1">
      <c r="A83" s="339" t="s">
        <v>91</v>
      </c>
      <c r="B83" s="339"/>
      <c r="C83" s="339"/>
      <c r="D83" s="339"/>
      <c r="E83" s="339"/>
      <c r="F83" s="339"/>
      <c r="G83" s="339"/>
      <c r="H83" s="339"/>
      <c r="I83" s="339"/>
    </row>
    <row r="84" spans="1:10" s="109" customFormat="1">
      <c r="A84" s="339" t="s">
        <v>401</v>
      </c>
      <c r="B84" s="339"/>
      <c r="C84" s="339"/>
      <c r="D84" s="339"/>
      <c r="E84" s="339"/>
      <c r="F84" s="339"/>
      <c r="G84" s="339"/>
      <c r="H84" s="339"/>
      <c r="I84" s="339"/>
    </row>
    <row r="85" spans="1:10" s="109" customFormat="1">
      <c r="A85" s="346" t="s">
        <v>0</v>
      </c>
      <c r="B85" s="346" t="s">
        <v>56</v>
      </c>
      <c r="C85" s="115" t="s">
        <v>58</v>
      </c>
      <c r="D85" s="115" t="s">
        <v>29</v>
      </c>
      <c r="E85" s="115" t="s">
        <v>2</v>
      </c>
      <c r="F85" s="346" t="s">
        <v>23</v>
      </c>
      <c r="G85" s="378" t="s">
        <v>5</v>
      </c>
      <c r="H85" s="115" t="s">
        <v>2</v>
      </c>
      <c r="I85" s="115" t="s">
        <v>2</v>
      </c>
      <c r="J85" s="346" t="s">
        <v>10</v>
      </c>
    </row>
    <row r="86" spans="1:10" s="109" customFormat="1">
      <c r="A86" s="347"/>
      <c r="B86" s="347"/>
      <c r="C86" s="117" t="s">
        <v>16</v>
      </c>
      <c r="D86" s="117" t="s">
        <v>16</v>
      </c>
      <c r="E86" s="117" t="s">
        <v>30</v>
      </c>
      <c r="F86" s="347"/>
      <c r="G86" s="379"/>
      <c r="H86" s="117" t="s">
        <v>24</v>
      </c>
      <c r="I86" s="117" t="s">
        <v>31</v>
      </c>
      <c r="J86" s="347"/>
    </row>
    <row r="87" spans="1:10">
      <c r="A87" s="120"/>
      <c r="B87" s="244"/>
      <c r="C87" s="120"/>
      <c r="D87" s="120"/>
      <c r="E87" s="120"/>
      <c r="F87" s="245"/>
      <c r="G87" s="122"/>
      <c r="H87" s="120"/>
      <c r="I87" s="120"/>
      <c r="J87" s="120"/>
    </row>
    <row r="88" spans="1:10">
      <c r="A88" s="120"/>
      <c r="B88" s="244"/>
      <c r="C88" s="120"/>
      <c r="D88" s="120"/>
      <c r="E88" s="246"/>
      <c r="F88" s="246"/>
      <c r="G88" s="247"/>
      <c r="H88" s="120"/>
      <c r="I88" s="120"/>
      <c r="J88" s="120"/>
    </row>
    <row r="89" spans="1:10">
      <c r="A89" s="120"/>
      <c r="B89" s="244"/>
      <c r="C89" s="120"/>
      <c r="D89" s="120"/>
      <c r="E89" s="120"/>
      <c r="F89" s="245"/>
      <c r="G89" s="122"/>
      <c r="H89" s="120"/>
      <c r="I89" s="120"/>
      <c r="J89" s="120"/>
    </row>
    <row r="90" spans="1:10">
      <c r="A90" s="120"/>
      <c r="B90" s="246"/>
      <c r="C90" s="120"/>
      <c r="D90" s="120"/>
      <c r="E90" s="246"/>
      <c r="F90" s="246"/>
      <c r="G90" s="247"/>
      <c r="H90" s="246"/>
      <c r="I90" s="246"/>
      <c r="J90" s="246"/>
    </row>
    <row r="91" spans="1:10">
      <c r="A91" s="120"/>
      <c r="B91" s="246"/>
      <c r="C91" s="120"/>
      <c r="D91" s="120"/>
      <c r="E91" s="246"/>
      <c r="F91" s="246"/>
      <c r="G91" s="247"/>
      <c r="H91" s="246"/>
      <c r="I91" s="246"/>
      <c r="J91" s="246"/>
    </row>
    <row r="92" spans="1:10" ht="21" thickBot="1">
      <c r="A92" s="155"/>
      <c r="B92" s="154"/>
      <c r="C92" s="155"/>
      <c r="D92" s="155"/>
      <c r="E92" s="154"/>
      <c r="F92" s="133" t="s">
        <v>14</v>
      </c>
      <c r="G92" s="135">
        <f>SUM(G87:G91)</f>
        <v>0</v>
      </c>
      <c r="H92" s="243"/>
      <c r="I92" s="243"/>
      <c r="J92" s="154"/>
    </row>
    <row r="93" spans="1:10" ht="21" thickTop="1"/>
    <row r="95" spans="1:10">
      <c r="B95" s="110" t="s">
        <v>162</v>
      </c>
      <c r="C95" s="111" t="s">
        <v>187</v>
      </c>
      <c r="E95" s="111" t="s">
        <v>88</v>
      </c>
      <c r="F95" s="351" t="s">
        <v>357</v>
      </c>
      <c r="G95" s="351"/>
      <c r="H95" s="351"/>
      <c r="I95" s="351"/>
    </row>
    <row r="96" spans="1:10">
      <c r="B96" s="111"/>
      <c r="C96" s="111" t="s">
        <v>306</v>
      </c>
      <c r="D96" s="111"/>
      <c r="F96" s="351" t="s">
        <v>377</v>
      </c>
      <c r="G96" s="351"/>
      <c r="H96" s="351"/>
      <c r="I96" s="351"/>
    </row>
    <row r="97" spans="2:9">
      <c r="B97" s="110" t="s">
        <v>164</v>
      </c>
      <c r="C97" s="111" t="s">
        <v>297</v>
      </c>
      <c r="D97" s="111"/>
      <c r="F97" s="351" t="s">
        <v>385</v>
      </c>
      <c r="G97" s="351"/>
      <c r="H97" s="351"/>
      <c r="I97" s="351"/>
    </row>
    <row r="98" spans="2:9">
      <c r="F98" s="380" t="s">
        <v>343</v>
      </c>
      <c r="G98" s="380"/>
      <c r="H98" s="380"/>
      <c r="I98" s="380"/>
    </row>
    <row r="99" spans="2:9">
      <c r="F99" s="380" t="s">
        <v>355</v>
      </c>
      <c r="G99" s="380"/>
      <c r="H99" s="380"/>
      <c r="I99" s="380"/>
    </row>
  </sheetData>
  <mergeCells count="47">
    <mergeCell ref="F99:I99"/>
    <mergeCell ref="J85:J86"/>
    <mergeCell ref="F95:I95"/>
    <mergeCell ref="F96:I96"/>
    <mergeCell ref="F97:I97"/>
    <mergeCell ref="F98:I98"/>
    <mergeCell ref="A82:I82"/>
    <mergeCell ref="A83:I83"/>
    <mergeCell ref="A84:I84"/>
    <mergeCell ref="A85:A86"/>
    <mergeCell ref="B85:B86"/>
    <mergeCell ref="F85:F86"/>
    <mergeCell ref="G85:G86"/>
    <mergeCell ref="F42:I42"/>
    <mergeCell ref="F43:I43"/>
    <mergeCell ref="F44:I44"/>
    <mergeCell ref="F45:I45"/>
    <mergeCell ref="A28:I28"/>
    <mergeCell ref="A29:I29"/>
    <mergeCell ref="A30:I30"/>
    <mergeCell ref="A31:A32"/>
    <mergeCell ref="B31:B32"/>
    <mergeCell ref="F31:F32"/>
    <mergeCell ref="G31:G32"/>
    <mergeCell ref="J31:J32"/>
    <mergeCell ref="F41:I41"/>
    <mergeCell ref="A1:I1"/>
    <mergeCell ref="A2:I2"/>
    <mergeCell ref="A3:I3"/>
    <mergeCell ref="A4:A5"/>
    <mergeCell ref="B4:B5"/>
    <mergeCell ref="F4:F5"/>
    <mergeCell ref="G4:G5"/>
    <mergeCell ref="J4:J5"/>
    <mergeCell ref="A55:I55"/>
    <mergeCell ref="A56:I56"/>
    <mergeCell ref="A57:I57"/>
    <mergeCell ref="A58:A59"/>
    <mergeCell ref="B58:B59"/>
    <mergeCell ref="F58:F59"/>
    <mergeCell ref="G58:G59"/>
    <mergeCell ref="F72:I72"/>
    <mergeCell ref="J58:J59"/>
    <mergeCell ref="F68:I68"/>
    <mergeCell ref="F69:I69"/>
    <mergeCell ref="F70:I70"/>
    <mergeCell ref="F71:I71"/>
  </mergeCells>
  <pageMargins left="0.55118110236220497" right="0.35" top="0.59055118100000004" bottom="0.39370078740157499" header="0.511811023622047" footer="0.511811023622047"/>
  <pageSetup paperSize="9" scale="98" orientation="landscape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00B0F0"/>
  </sheetPr>
  <dimension ref="A1:K103"/>
  <sheetViews>
    <sheetView view="pageBreakPreview" topLeftCell="A69" zoomScale="110" zoomScaleNormal="110" zoomScaleSheetLayoutView="110" workbookViewId="0">
      <selection activeCell="F81" sqref="F81"/>
    </sheetView>
  </sheetViews>
  <sheetFormatPr defaultRowHeight="20.25"/>
  <cols>
    <col min="1" max="1" width="5.28515625" style="1" customWidth="1"/>
    <col min="2" max="2" width="11.85546875" style="103" customWidth="1"/>
    <col min="3" max="3" width="16.28515625" style="103" customWidth="1"/>
    <col min="4" max="4" width="11.85546875" style="103" customWidth="1"/>
    <col min="5" max="5" width="11.140625" style="1" customWidth="1"/>
    <col min="6" max="6" width="35" style="1" customWidth="1"/>
    <col min="7" max="7" width="12.85546875" style="104" customWidth="1"/>
    <col min="8" max="8" width="12.42578125" style="1" customWidth="1"/>
    <col min="9" max="9" width="11" style="103" customWidth="1"/>
    <col min="10" max="10" width="16.7109375" style="103" customWidth="1"/>
    <col min="11" max="11" width="8.140625" style="1" customWidth="1"/>
    <col min="12" max="16384" width="9.140625" style="1"/>
  </cols>
  <sheetData>
    <row r="1" spans="1:11" s="109" customFormat="1">
      <c r="A1" s="381" t="s">
        <v>86</v>
      </c>
      <c r="B1" s="381"/>
      <c r="C1" s="381"/>
      <c r="D1" s="381"/>
      <c r="E1" s="381"/>
      <c r="F1" s="381"/>
      <c r="G1" s="381"/>
      <c r="H1" s="381"/>
      <c r="I1" s="381"/>
      <c r="J1" s="381"/>
    </row>
    <row r="2" spans="1:11" s="109" customFormat="1">
      <c r="A2" s="381" t="s">
        <v>32</v>
      </c>
      <c r="B2" s="381"/>
      <c r="C2" s="381"/>
      <c r="D2" s="381"/>
      <c r="E2" s="381"/>
      <c r="F2" s="381"/>
      <c r="G2" s="381"/>
      <c r="H2" s="381"/>
      <c r="I2" s="381"/>
      <c r="J2" s="381"/>
    </row>
    <row r="3" spans="1:11" s="109" customFormat="1">
      <c r="A3" s="381" t="s">
        <v>135</v>
      </c>
      <c r="B3" s="381"/>
      <c r="C3" s="381"/>
      <c r="D3" s="381"/>
      <c r="E3" s="381"/>
      <c r="F3" s="381"/>
      <c r="G3" s="381"/>
      <c r="H3" s="381"/>
      <c r="I3" s="381"/>
      <c r="J3" s="381"/>
    </row>
    <row r="4" spans="1:11" s="109" customFormat="1">
      <c r="A4" s="346" t="s">
        <v>0</v>
      </c>
      <c r="B4" s="346" t="s">
        <v>56</v>
      </c>
      <c r="C4" s="115" t="s">
        <v>21</v>
      </c>
      <c r="D4" s="115" t="s">
        <v>2</v>
      </c>
      <c r="E4" s="346" t="s">
        <v>23</v>
      </c>
      <c r="F4" s="346" t="s">
        <v>4</v>
      </c>
      <c r="G4" s="378" t="s">
        <v>5</v>
      </c>
      <c r="H4" s="115" t="s">
        <v>2</v>
      </c>
      <c r="I4" s="115" t="s">
        <v>2</v>
      </c>
      <c r="J4" s="115" t="s">
        <v>27</v>
      </c>
      <c r="K4" s="346" t="s">
        <v>10</v>
      </c>
    </row>
    <row r="5" spans="1:11" s="109" customFormat="1">
      <c r="A5" s="347"/>
      <c r="B5" s="347"/>
      <c r="C5" s="117" t="s">
        <v>16</v>
      </c>
      <c r="D5" s="117" t="s">
        <v>22</v>
      </c>
      <c r="E5" s="347"/>
      <c r="F5" s="347"/>
      <c r="G5" s="379"/>
      <c r="H5" s="117" t="s">
        <v>24</v>
      </c>
      <c r="I5" s="117" t="s">
        <v>26</v>
      </c>
      <c r="J5" s="117" t="s">
        <v>16</v>
      </c>
      <c r="K5" s="347"/>
    </row>
    <row r="6" spans="1:11">
      <c r="A6" s="144">
        <v>1</v>
      </c>
      <c r="B6" s="145" t="s">
        <v>94</v>
      </c>
      <c r="C6" s="145" t="s">
        <v>109</v>
      </c>
      <c r="D6" s="239" t="s">
        <v>98</v>
      </c>
      <c r="E6" s="248" t="s">
        <v>95</v>
      </c>
      <c r="F6" s="249" t="s">
        <v>96</v>
      </c>
      <c r="G6" s="250">
        <v>66500</v>
      </c>
      <c r="H6" s="251" t="s">
        <v>98</v>
      </c>
      <c r="I6" s="239" t="s">
        <v>99</v>
      </c>
      <c r="J6" s="145" t="s">
        <v>111</v>
      </c>
      <c r="K6" s="150"/>
    </row>
    <row r="7" spans="1:11">
      <c r="A7" s="124">
        <v>2</v>
      </c>
      <c r="B7" s="137" t="s">
        <v>94</v>
      </c>
      <c r="C7" s="137" t="s">
        <v>110</v>
      </c>
      <c r="D7" s="241" t="s">
        <v>98</v>
      </c>
      <c r="E7" s="252" t="s">
        <v>102</v>
      </c>
      <c r="F7" s="253" t="s">
        <v>97</v>
      </c>
      <c r="G7" s="254">
        <v>6720</v>
      </c>
      <c r="H7" s="153" t="s">
        <v>100</v>
      </c>
      <c r="I7" s="241" t="s">
        <v>99</v>
      </c>
      <c r="J7" s="137" t="s">
        <v>112</v>
      </c>
      <c r="K7" s="152"/>
    </row>
    <row r="8" spans="1:11">
      <c r="A8" s="124"/>
      <c r="B8" s="137"/>
      <c r="C8" s="137"/>
      <c r="D8" s="241"/>
      <c r="E8" s="252"/>
      <c r="F8" s="253"/>
      <c r="G8" s="254"/>
      <c r="H8" s="153"/>
      <c r="I8" s="241"/>
      <c r="J8" s="137"/>
      <c r="K8" s="152"/>
    </row>
    <row r="9" spans="1:11">
      <c r="A9" s="124"/>
      <c r="B9" s="137"/>
      <c r="C9" s="137"/>
      <c r="D9" s="241"/>
      <c r="E9" s="252"/>
      <c r="F9" s="253"/>
      <c r="G9" s="254"/>
      <c r="H9" s="153"/>
      <c r="I9" s="241"/>
      <c r="J9" s="137"/>
      <c r="K9" s="152"/>
    </row>
    <row r="10" spans="1:11">
      <c r="A10" s="124"/>
      <c r="B10" s="137"/>
      <c r="C10" s="137"/>
      <c r="D10" s="241"/>
      <c r="E10" s="252"/>
      <c r="F10" s="253"/>
      <c r="G10" s="254"/>
      <c r="H10" s="153"/>
      <c r="I10" s="241"/>
      <c r="J10" s="137"/>
      <c r="K10" s="152"/>
    </row>
    <row r="11" spans="1:11" ht="21" thickBot="1">
      <c r="A11" s="154"/>
      <c r="B11" s="155"/>
      <c r="C11" s="155"/>
      <c r="D11" s="155"/>
      <c r="E11" s="154"/>
      <c r="F11" s="133" t="s">
        <v>49</v>
      </c>
      <c r="G11" s="135">
        <f>SUM(G6:G10)</f>
        <v>73220</v>
      </c>
      <c r="H11" s="243"/>
      <c r="I11" s="157"/>
      <c r="J11" s="157"/>
      <c r="K11" s="154"/>
    </row>
    <row r="12" spans="1:11" ht="21" thickTop="1"/>
    <row r="15" spans="1:11">
      <c r="B15" s="110" t="s">
        <v>162</v>
      </c>
      <c r="C15" s="111" t="s">
        <v>187</v>
      </c>
      <c r="E15" s="111" t="s">
        <v>88</v>
      </c>
      <c r="F15" s="110" t="s">
        <v>162</v>
      </c>
      <c r="G15" s="111" t="s">
        <v>163</v>
      </c>
      <c r="H15" s="180"/>
      <c r="I15" s="111" t="s">
        <v>89</v>
      </c>
    </row>
    <row r="16" spans="1:11">
      <c r="B16" s="111"/>
      <c r="C16" s="111" t="s">
        <v>212</v>
      </c>
      <c r="D16" s="111"/>
      <c r="F16" s="111"/>
      <c r="G16" s="111" t="s">
        <v>165</v>
      </c>
      <c r="H16" s="180"/>
      <c r="I16" s="111"/>
    </row>
    <row r="17" spans="1:11">
      <c r="B17" s="110" t="s">
        <v>164</v>
      </c>
      <c r="C17" s="111" t="s">
        <v>167</v>
      </c>
      <c r="D17" s="111"/>
      <c r="F17" s="110" t="s">
        <v>164</v>
      </c>
      <c r="G17" s="111" t="s">
        <v>166</v>
      </c>
      <c r="H17" s="180"/>
      <c r="I17" s="111"/>
    </row>
    <row r="29" spans="1:11" s="109" customFormat="1">
      <c r="A29" s="381" t="s">
        <v>287</v>
      </c>
      <c r="B29" s="381"/>
      <c r="C29" s="381"/>
      <c r="D29" s="381"/>
      <c r="E29" s="381"/>
      <c r="F29" s="381"/>
      <c r="G29" s="381"/>
      <c r="H29" s="381"/>
      <c r="I29" s="381"/>
      <c r="J29" s="381"/>
    </row>
    <row r="30" spans="1:11" s="109" customFormat="1">
      <c r="A30" s="381" t="s">
        <v>32</v>
      </c>
      <c r="B30" s="381"/>
      <c r="C30" s="381"/>
      <c r="D30" s="381"/>
      <c r="E30" s="381"/>
      <c r="F30" s="381"/>
      <c r="G30" s="381"/>
      <c r="H30" s="381"/>
      <c r="I30" s="381"/>
      <c r="J30" s="381"/>
    </row>
    <row r="31" spans="1:11" s="109" customFormat="1">
      <c r="A31" s="381" t="s">
        <v>392</v>
      </c>
      <c r="B31" s="381"/>
      <c r="C31" s="381"/>
      <c r="D31" s="381"/>
      <c r="E31" s="381"/>
      <c r="F31" s="381"/>
      <c r="G31" s="381"/>
      <c r="H31" s="381"/>
      <c r="I31" s="381"/>
      <c r="J31" s="381"/>
    </row>
    <row r="32" spans="1:11" s="109" customFormat="1">
      <c r="A32" s="346" t="s">
        <v>0</v>
      </c>
      <c r="B32" s="346" t="s">
        <v>56</v>
      </c>
      <c r="C32" s="115" t="s">
        <v>13</v>
      </c>
      <c r="D32" s="115" t="s">
        <v>2</v>
      </c>
      <c r="E32" s="346" t="s">
        <v>23</v>
      </c>
      <c r="F32" s="346" t="s">
        <v>4</v>
      </c>
      <c r="G32" s="378" t="s">
        <v>5</v>
      </c>
      <c r="H32" s="115" t="s">
        <v>2</v>
      </c>
      <c r="I32" s="115" t="s">
        <v>2</v>
      </c>
      <c r="J32" s="115" t="s">
        <v>27</v>
      </c>
      <c r="K32" s="346" t="s">
        <v>10</v>
      </c>
    </row>
    <row r="33" spans="1:11" s="109" customFormat="1">
      <c r="A33" s="347"/>
      <c r="B33" s="347"/>
      <c r="C33" s="117" t="s">
        <v>16</v>
      </c>
      <c r="D33" s="117" t="s">
        <v>307</v>
      </c>
      <c r="E33" s="347"/>
      <c r="F33" s="347"/>
      <c r="G33" s="379"/>
      <c r="H33" s="117" t="s">
        <v>24</v>
      </c>
      <c r="I33" s="117" t="s">
        <v>26</v>
      </c>
      <c r="J33" s="117" t="s">
        <v>16</v>
      </c>
      <c r="K33" s="347"/>
    </row>
    <row r="34" spans="1:11">
      <c r="A34" s="255"/>
      <c r="B34" s="256"/>
      <c r="C34" s="256"/>
      <c r="D34" s="257"/>
      <c r="E34" s="258"/>
      <c r="F34" s="259"/>
      <c r="G34" s="260"/>
      <c r="H34" s="257"/>
      <c r="I34" s="257"/>
      <c r="J34" s="256"/>
      <c r="K34" s="150"/>
    </row>
    <row r="35" spans="1:11">
      <c r="A35" s="124"/>
      <c r="B35" s="137"/>
      <c r="C35" s="137"/>
      <c r="D35" s="241"/>
      <c r="E35" s="252"/>
      <c r="F35" s="253"/>
      <c r="G35" s="254"/>
      <c r="H35" s="241"/>
      <c r="I35" s="241"/>
      <c r="J35" s="137"/>
      <c r="K35" s="152"/>
    </row>
    <row r="36" spans="1:11">
      <c r="A36" s="124"/>
      <c r="B36" s="137"/>
      <c r="C36" s="137"/>
      <c r="D36" s="241"/>
      <c r="E36" s="252"/>
      <c r="F36" s="253"/>
      <c r="G36" s="254"/>
      <c r="H36" s="153"/>
      <c r="I36" s="241"/>
      <c r="J36" s="137"/>
      <c r="K36" s="152"/>
    </row>
    <row r="37" spans="1:11">
      <c r="A37" s="124"/>
      <c r="B37" s="137"/>
      <c r="C37" s="137"/>
      <c r="D37" s="241"/>
      <c r="E37" s="252"/>
      <c r="F37" s="253"/>
      <c r="G37" s="254"/>
      <c r="H37" s="153"/>
      <c r="I37" s="241"/>
      <c r="J37" s="137"/>
      <c r="K37" s="152"/>
    </row>
    <row r="38" spans="1:11">
      <c r="A38" s="124"/>
      <c r="B38" s="137"/>
      <c r="C38" s="137"/>
      <c r="D38" s="241"/>
      <c r="E38" s="252"/>
      <c r="F38" s="253"/>
      <c r="G38" s="254"/>
      <c r="H38" s="153"/>
      <c r="I38" s="241"/>
      <c r="J38" s="137"/>
      <c r="K38" s="152"/>
    </row>
    <row r="39" spans="1:11" ht="21" thickBot="1">
      <c r="A39" s="154"/>
      <c r="B39" s="155"/>
      <c r="C39" s="155"/>
      <c r="D39" s="155"/>
      <c r="E39" s="154"/>
      <c r="F39" s="133" t="s">
        <v>49</v>
      </c>
      <c r="G39" s="135">
        <f>SUM(G34:G38)</f>
        <v>0</v>
      </c>
      <c r="H39" s="243"/>
      <c r="I39" s="157"/>
      <c r="J39" s="157"/>
      <c r="K39" s="154"/>
    </row>
    <row r="40" spans="1:11" ht="21" thickTop="1"/>
    <row r="43" spans="1:11">
      <c r="B43" s="110" t="s">
        <v>162</v>
      </c>
      <c r="C43" s="111" t="s">
        <v>187</v>
      </c>
      <c r="E43" s="111" t="s">
        <v>88</v>
      </c>
      <c r="F43" s="351" t="s">
        <v>356</v>
      </c>
      <c r="G43" s="351"/>
      <c r="H43" s="351"/>
      <c r="I43" s="351"/>
    </row>
    <row r="44" spans="1:11">
      <c r="B44" s="111"/>
      <c r="C44" s="111" t="s">
        <v>298</v>
      </c>
      <c r="D44" s="111"/>
      <c r="F44" s="351" t="s">
        <v>377</v>
      </c>
      <c r="G44" s="351"/>
      <c r="H44" s="351"/>
      <c r="I44" s="351"/>
    </row>
    <row r="45" spans="1:11">
      <c r="B45" s="110" t="s">
        <v>164</v>
      </c>
      <c r="C45" s="111" t="s">
        <v>297</v>
      </c>
      <c r="D45" s="111"/>
      <c r="F45" s="351" t="s">
        <v>385</v>
      </c>
      <c r="G45" s="351"/>
      <c r="H45" s="351"/>
      <c r="I45" s="351"/>
    </row>
    <row r="46" spans="1:11">
      <c r="F46" s="380" t="s">
        <v>343</v>
      </c>
      <c r="G46" s="380"/>
      <c r="H46" s="380"/>
      <c r="I46" s="380"/>
    </row>
    <row r="47" spans="1:11">
      <c r="F47" s="380" t="s">
        <v>355</v>
      </c>
      <c r="G47" s="380"/>
      <c r="H47" s="380"/>
      <c r="I47" s="380"/>
    </row>
    <row r="57" spans="1:11" s="109" customFormat="1">
      <c r="A57" s="381" t="s">
        <v>287</v>
      </c>
      <c r="B57" s="381"/>
      <c r="C57" s="381"/>
      <c r="D57" s="381"/>
      <c r="E57" s="381"/>
      <c r="F57" s="381"/>
      <c r="G57" s="381"/>
      <c r="H57" s="381"/>
      <c r="I57" s="381"/>
      <c r="J57" s="381"/>
    </row>
    <row r="58" spans="1:11" s="109" customFormat="1">
      <c r="A58" s="381" t="s">
        <v>32</v>
      </c>
      <c r="B58" s="381"/>
      <c r="C58" s="381"/>
      <c r="D58" s="381"/>
      <c r="E58" s="381"/>
      <c r="F58" s="381"/>
      <c r="G58" s="381"/>
      <c r="H58" s="381"/>
      <c r="I58" s="381"/>
      <c r="J58" s="381"/>
    </row>
    <row r="59" spans="1:11" s="109" customFormat="1">
      <c r="A59" s="381" t="s">
        <v>398</v>
      </c>
      <c r="B59" s="381"/>
      <c r="C59" s="381"/>
      <c r="D59" s="381"/>
      <c r="E59" s="381"/>
      <c r="F59" s="381"/>
      <c r="G59" s="381"/>
      <c r="H59" s="381"/>
      <c r="I59" s="381"/>
      <c r="J59" s="381"/>
    </row>
    <row r="60" spans="1:11" s="109" customFormat="1">
      <c r="A60" s="346" t="s">
        <v>0</v>
      </c>
      <c r="B60" s="346" t="s">
        <v>56</v>
      </c>
      <c r="C60" s="115" t="s">
        <v>13</v>
      </c>
      <c r="D60" s="115" t="s">
        <v>2</v>
      </c>
      <c r="E60" s="346" t="s">
        <v>23</v>
      </c>
      <c r="F60" s="346" t="s">
        <v>4</v>
      </c>
      <c r="G60" s="378" t="s">
        <v>5</v>
      </c>
      <c r="H60" s="115" t="s">
        <v>2</v>
      </c>
      <c r="I60" s="115" t="s">
        <v>2</v>
      </c>
      <c r="J60" s="115" t="s">
        <v>27</v>
      </c>
      <c r="K60" s="346" t="s">
        <v>10</v>
      </c>
    </row>
    <row r="61" spans="1:11" s="109" customFormat="1">
      <c r="A61" s="347"/>
      <c r="B61" s="347"/>
      <c r="C61" s="117" t="s">
        <v>16</v>
      </c>
      <c r="D61" s="117" t="s">
        <v>307</v>
      </c>
      <c r="E61" s="347"/>
      <c r="F61" s="347"/>
      <c r="G61" s="379"/>
      <c r="H61" s="117" t="s">
        <v>24</v>
      </c>
      <c r="I61" s="117" t="s">
        <v>26</v>
      </c>
      <c r="J61" s="117" t="s">
        <v>16</v>
      </c>
      <c r="K61" s="347"/>
    </row>
    <row r="62" spans="1:11">
      <c r="A62" s="255"/>
      <c r="B62" s="256"/>
      <c r="C62" s="256"/>
      <c r="D62" s="257"/>
      <c r="E62" s="258"/>
      <c r="F62" s="259"/>
      <c r="G62" s="260"/>
      <c r="H62" s="257"/>
      <c r="I62" s="257"/>
      <c r="J62" s="256"/>
      <c r="K62" s="150"/>
    </row>
    <row r="63" spans="1:11">
      <c r="A63" s="124"/>
      <c r="B63" s="137"/>
      <c r="C63" s="137"/>
      <c r="D63" s="241"/>
      <c r="E63" s="252"/>
      <c r="F63" s="253"/>
      <c r="G63" s="254"/>
      <c r="H63" s="241"/>
      <c r="I63" s="241"/>
      <c r="J63" s="137"/>
      <c r="K63" s="152"/>
    </row>
    <row r="64" spans="1:11">
      <c r="A64" s="124"/>
      <c r="B64" s="137"/>
      <c r="C64" s="137"/>
      <c r="D64" s="241"/>
      <c r="E64" s="252"/>
      <c r="F64" s="253"/>
      <c r="G64" s="254"/>
      <c r="H64" s="153"/>
      <c r="I64" s="241"/>
      <c r="J64" s="137"/>
      <c r="K64" s="152"/>
    </row>
    <row r="65" spans="1:11">
      <c r="A65" s="124"/>
      <c r="B65" s="137"/>
      <c r="C65" s="137"/>
      <c r="D65" s="241"/>
      <c r="E65" s="252"/>
      <c r="F65" s="253"/>
      <c r="G65" s="254"/>
      <c r="H65" s="153"/>
      <c r="I65" s="241"/>
      <c r="J65" s="137"/>
      <c r="K65" s="152"/>
    </row>
    <row r="66" spans="1:11">
      <c r="A66" s="124"/>
      <c r="B66" s="137"/>
      <c r="C66" s="137"/>
      <c r="D66" s="241"/>
      <c r="E66" s="252"/>
      <c r="F66" s="253"/>
      <c r="G66" s="254"/>
      <c r="H66" s="153"/>
      <c r="I66" s="241"/>
      <c r="J66" s="137"/>
      <c r="K66" s="152"/>
    </row>
    <row r="67" spans="1:11" ht="21" thickBot="1">
      <c r="A67" s="154"/>
      <c r="B67" s="155"/>
      <c r="C67" s="155"/>
      <c r="D67" s="155"/>
      <c r="E67" s="154"/>
      <c r="F67" s="133" t="s">
        <v>49</v>
      </c>
      <c r="G67" s="135">
        <f>SUM(G62:G66)</f>
        <v>0</v>
      </c>
      <c r="H67" s="243"/>
      <c r="I67" s="157"/>
      <c r="J67" s="157"/>
      <c r="K67" s="154"/>
    </row>
    <row r="68" spans="1:11" ht="21" thickTop="1"/>
    <row r="71" spans="1:11">
      <c r="B71" s="110" t="s">
        <v>162</v>
      </c>
      <c r="C71" s="111" t="s">
        <v>187</v>
      </c>
      <c r="E71" s="111" t="s">
        <v>88</v>
      </c>
      <c r="F71" s="351" t="s">
        <v>356</v>
      </c>
      <c r="G71" s="351"/>
      <c r="H71" s="351"/>
      <c r="I71" s="351"/>
    </row>
    <row r="72" spans="1:11">
      <c r="B72" s="111"/>
      <c r="C72" s="111" t="s">
        <v>298</v>
      </c>
      <c r="D72" s="111"/>
      <c r="F72" s="351" t="s">
        <v>377</v>
      </c>
      <c r="G72" s="351"/>
      <c r="H72" s="351"/>
      <c r="I72" s="351"/>
    </row>
    <row r="73" spans="1:11">
      <c r="B73" s="110" t="s">
        <v>164</v>
      </c>
      <c r="C73" s="111" t="s">
        <v>297</v>
      </c>
      <c r="D73" s="111"/>
      <c r="F73" s="351" t="s">
        <v>385</v>
      </c>
      <c r="G73" s="351"/>
      <c r="H73" s="351"/>
      <c r="I73" s="351"/>
    </row>
    <row r="74" spans="1:11">
      <c r="F74" s="380" t="s">
        <v>343</v>
      </c>
      <c r="G74" s="380"/>
      <c r="H74" s="380"/>
      <c r="I74" s="380"/>
    </row>
    <row r="75" spans="1:11">
      <c r="F75" s="380" t="s">
        <v>355</v>
      </c>
      <c r="G75" s="380"/>
      <c r="H75" s="380"/>
      <c r="I75" s="380"/>
    </row>
    <row r="76" spans="1:11">
      <c r="F76" s="103"/>
      <c r="G76" s="103"/>
      <c r="H76" s="103"/>
    </row>
    <row r="77" spans="1:11">
      <c r="F77" s="103"/>
      <c r="G77" s="103"/>
      <c r="H77" s="103"/>
    </row>
    <row r="78" spans="1:11">
      <c r="F78" s="103"/>
      <c r="G78" s="103"/>
      <c r="H78" s="103"/>
    </row>
    <row r="79" spans="1:11">
      <c r="F79" s="103"/>
      <c r="G79" s="103"/>
      <c r="H79" s="103"/>
    </row>
    <row r="85" spans="1:11" s="109" customFormat="1">
      <c r="A85" s="381" t="s">
        <v>287</v>
      </c>
      <c r="B85" s="381"/>
      <c r="C85" s="381"/>
      <c r="D85" s="381"/>
      <c r="E85" s="381"/>
      <c r="F85" s="381"/>
      <c r="G85" s="381"/>
      <c r="H85" s="381"/>
      <c r="I85" s="381"/>
      <c r="J85" s="381"/>
    </row>
    <row r="86" spans="1:11" s="109" customFormat="1">
      <c r="A86" s="381" t="s">
        <v>32</v>
      </c>
      <c r="B86" s="381"/>
      <c r="C86" s="381"/>
      <c r="D86" s="381"/>
      <c r="E86" s="381"/>
      <c r="F86" s="381"/>
      <c r="G86" s="381"/>
      <c r="H86" s="381"/>
      <c r="I86" s="381"/>
      <c r="J86" s="381"/>
    </row>
    <row r="87" spans="1:11" s="109" customFormat="1">
      <c r="A87" s="381" t="s">
        <v>401</v>
      </c>
      <c r="B87" s="381"/>
      <c r="C87" s="381"/>
      <c r="D87" s="381"/>
      <c r="E87" s="381"/>
      <c r="F87" s="381"/>
      <c r="G87" s="381"/>
      <c r="H87" s="381"/>
      <c r="I87" s="381"/>
      <c r="J87" s="381"/>
    </row>
    <row r="88" spans="1:11" s="109" customFormat="1">
      <c r="A88" s="346" t="s">
        <v>0</v>
      </c>
      <c r="B88" s="346" t="s">
        <v>56</v>
      </c>
      <c r="C88" s="115" t="s">
        <v>13</v>
      </c>
      <c r="D88" s="115" t="s">
        <v>2</v>
      </c>
      <c r="E88" s="346" t="s">
        <v>23</v>
      </c>
      <c r="F88" s="346" t="s">
        <v>4</v>
      </c>
      <c r="G88" s="378" t="s">
        <v>5</v>
      </c>
      <c r="H88" s="115" t="s">
        <v>2</v>
      </c>
      <c r="I88" s="115" t="s">
        <v>2</v>
      </c>
      <c r="J88" s="115" t="s">
        <v>27</v>
      </c>
      <c r="K88" s="346" t="s">
        <v>10</v>
      </c>
    </row>
    <row r="89" spans="1:11" s="109" customFormat="1">
      <c r="A89" s="347"/>
      <c r="B89" s="347"/>
      <c r="C89" s="117" t="s">
        <v>16</v>
      </c>
      <c r="D89" s="117" t="s">
        <v>307</v>
      </c>
      <c r="E89" s="347"/>
      <c r="F89" s="347"/>
      <c r="G89" s="379"/>
      <c r="H89" s="117" t="s">
        <v>24</v>
      </c>
      <c r="I89" s="117" t="s">
        <v>26</v>
      </c>
      <c r="J89" s="117" t="s">
        <v>16</v>
      </c>
      <c r="K89" s="347"/>
    </row>
    <row r="90" spans="1:11">
      <c r="A90" s="255"/>
      <c r="B90" s="256"/>
      <c r="C90" s="256"/>
      <c r="D90" s="257"/>
      <c r="E90" s="258"/>
      <c r="F90" s="259"/>
      <c r="G90" s="260"/>
      <c r="H90" s="257"/>
      <c r="I90" s="257"/>
      <c r="J90" s="256"/>
      <c r="K90" s="150"/>
    </row>
    <row r="91" spans="1:11">
      <c r="A91" s="124"/>
      <c r="B91" s="137"/>
      <c r="C91" s="137"/>
      <c r="D91" s="241"/>
      <c r="E91" s="252"/>
      <c r="F91" s="253"/>
      <c r="G91" s="254"/>
      <c r="H91" s="241"/>
      <c r="I91" s="241"/>
      <c r="J91" s="137"/>
      <c r="K91" s="152"/>
    </row>
    <row r="92" spans="1:11">
      <c r="A92" s="124"/>
      <c r="B92" s="137"/>
      <c r="C92" s="137"/>
      <c r="D92" s="241"/>
      <c r="E92" s="252"/>
      <c r="F92" s="253"/>
      <c r="G92" s="254"/>
      <c r="H92" s="153"/>
      <c r="I92" s="241"/>
      <c r="J92" s="137"/>
      <c r="K92" s="152"/>
    </row>
    <row r="93" spans="1:11">
      <c r="A93" s="124"/>
      <c r="B93" s="137"/>
      <c r="C93" s="137"/>
      <c r="D93" s="241"/>
      <c r="E93" s="252"/>
      <c r="F93" s="253"/>
      <c r="G93" s="254"/>
      <c r="H93" s="153"/>
      <c r="I93" s="241"/>
      <c r="J93" s="137"/>
      <c r="K93" s="152"/>
    </row>
    <row r="94" spans="1:11">
      <c r="A94" s="124"/>
      <c r="B94" s="137"/>
      <c r="C94" s="137"/>
      <c r="D94" s="241"/>
      <c r="E94" s="252"/>
      <c r="F94" s="253"/>
      <c r="G94" s="254"/>
      <c r="H94" s="153"/>
      <c r="I94" s="241"/>
      <c r="J94" s="137"/>
      <c r="K94" s="152"/>
    </row>
    <row r="95" spans="1:11" ht="21" thickBot="1">
      <c r="A95" s="154"/>
      <c r="B95" s="155"/>
      <c r="C95" s="155"/>
      <c r="D95" s="155"/>
      <c r="E95" s="154"/>
      <c r="F95" s="133" t="s">
        <v>49</v>
      </c>
      <c r="G95" s="135">
        <f>SUM(G90:G94)</f>
        <v>0</v>
      </c>
      <c r="H95" s="243"/>
      <c r="I95" s="157"/>
      <c r="J95" s="157"/>
      <c r="K95" s="154"/>
    </row>
    <row r="96" spans="1:11" ht="21" thickTop="1"/>
    <row r="99" spans="2:9">
      <c r="B99" s="110" t="s">
        <v>162</v>
      </c>
      <c r="C99" s="111" t="s">
        <v>187</v>
      </c>
      <c r="E99" s="111" t="s">
        <v>88</v>
      </c>
      <c r="F99" s="351" t="s">
        <v>356</v>
      </c>
      <c r="G99" s="351"/>
      <c r="H99" s="351"/>
      <c r="I99" s="351"/>
    </row>
    <row r="100" spans="2:9">
      <c r="B100" s="111"/>
      <c r="C100" s="111" t="s">
        <v>298</v>
      </c>
      <c r="D100" s="111"/>
      <c r="F100" s="351" t="s">
        <v>377</v>
      </c>
      <c r="G100" s="351"/>
      <c r="H100" s="351"/>
      <c r="I100" s="351"/>
    </row>
    <row r="101" spans="2:9">
      <c r="B101" s="110" t="s">
        <v>164</v>
      </c>
      <c r="C101" s="111" t="s">
        <v>297</v>
      </c>
      <c r="D101" s="111"/>
      <c r="F101" s="351" t="s">
        <v>385</v>
      </c>
      <c r="G101" s="351"/>
      <c r="H101" s="351"/>
      <c r="I101" s="351"/>
    </row>
    <row r="102" spans="2:9">
      <c r="F102" s="380" t="s">
        <v>343</v>
      </c>
      <c r="G102" s="380"/>
      <c r="H102" s="380"/>
      <c r="I102" s="380"/>
    </row>
    <row r="103" spans="2:9">
      <c r="F103" s="380" t="s">
        <v>355</v>
      </c>
      <c r="G103" s="380"/>
      <c r="H103" s="380"/>
      <c r="I103" s="380"/>
    </row>
  </sheetData>
  <mergeCells count="51">
    <mergeCell ref="F103:I103"/>
    <mergeCell ref="K88:K89"/>
    <mergeCell ref="F99:I99"/>
    <mergeCell ref="F100:I100"/>
    <mergeCell ref="F101:I101"/>
    <mergeCell ref="F102:I102"/>
    <mergeCell ref="A88:A89"/>
    <mergeCell ref="B88:B89"/>
    <mergeCell ref="E88:E89"/>
    <mergeCell ref="F88:F89"/>
    <mergeCell ref="G88:G89"/>
    <mergeCell ref="F46:I46"/>
    <mergeCell ref="F47:I47"/>
    <mergeCell ref="A85:J85"/>
    <mergeCell ref="A86:J86"/>
    <mergeCell ref="A87:J87"/>
    <mergeCell ref="F32:F33"/>
    <mergeCell ref="G32:G33"/>
    <mergeCell ref="F43:I43"/>
    <mergeCell ref="F44:I44"/>
    <mergeCell ref="F45:I45"/>
    <mergeCell ref="K32:K33"/>
    <mergeCell ref="K4:K5"/>
    <mergeCell ref="A1:J1"/>
    <mergeCell ref="A2:J2"/>
    <mergeCell ref="A3:J3"/>
    <mergeCell ref="A4:A5"/>
    <mergeCell ref="E4:E5"/>
    <mergeCell ref="F4:F5"/>
    <mergeCell ref="G4:G5"/>
    <mergeCell ref="B4:B5"/>
    <mergeCell ref="A29:J29"/>
    <mergeCell ref="A30:J30"/>
    <mergeCell ref="A31:J31"/>
    <mergeCell ref="A32:A33"/>
    <mergeCell ref="B32:B33"/>
    <mergeCell ref="E32:E33"/>
    <mergeCell ref="A57:J57"/>
    <mergeCell ref="A58:J58"/>
    <mergeCell ref="A59:J59"/>
    <mergeCell ref="A60:A61"/>
    <mergeCell ref="B60:B61"/>
    <mergeCell ref="E60:E61"/>
    <mergeCell ref="F60:F61"/>
    <mergeCell ref="G60:G61"/>
    <mergeCell ref="F75:I75"/>
    <mergeCell ref="K60:K61"/>
    <mergeCell ref="F71:I71"/>
    <mergeCell ref="F72:I72"/>
    <mergeCell ref="F73:I73"/>
    <mergeCell ref="F74:I74"/>
  </mergeCells>
  <phoneticPr fontId="2" type="noConversion"/>
  <pageMargins left="0.27559055118110198" right="0.27559055118110198" top="0.616141732" bottom="0.15748031496063" header="0.35433070866141703" footer="0.196850393700787"/>
  <pageSetup paperSize="9" scale="95" orientation="landscape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C000"/>
  </sheetPr>
  <dimension ref="A1:AC200"/>
  <sheetViews>
    <sheetView view="pageBreakPreview" topLeftCell="A91" zoomScale="90" zoomScaleNormal="100" zoomScaleSheetLayoutView="90" workbookViewId="0">
      <selection activeCell="I96" sqref="I96"/>
    </sheetView>
  </sheetViews>
  <sheetFormatPr defaultRowHeight="24"/>
  <cols>
    <col min="1" max="1" width="3" style="261" customWidth="1"/>
    <col min="2" max="2" width="7.7109375" style="261" customWidth="1"/>
    <col min="3" max="3" width="16" style="261" customWidth="1"/>
    <col min="4" max="4" width="19" style="262" customWidth="1"/>
    <col min="5" max="8" width="14.7109375" style="262" customWidth="1"/>
    <col min="9" max="9" width="18" style="262" customWidth="1"/>
    <col min="10" max="10" width="9.140625" style="262"/>
    <col min="11" max="11" width="9.140625" style="261"/>
    <col min="12" max="12" width="16.140625" style="261" customWidth="1"/>
    <col min="13" max="16384" width="9.140625" style="261"/>
  </cols>
  <sheetData>
    <row r="1" spans="1:29" ht="30.75">
      <c r="H1" s="263" t="s">
        <v>237</v>
      </c>
      <c r="I1" s="385" t="s">
        <v>268</v>
      </c>
      <c r="J1" s="386"/>
      <c r="K1" s="386"/>
      <c r="L1" s="386"/>
      <c r="M1" s="386"/>
      <c r="N1" s="386"/>
      <c r="O1" s="386"/>
      <c r="P1" s="386"/>
      <c r="Q1" s="386"/>
      <c r="R1" s="386"/>
      <c r="S1" s="386"/>
      <c r="T1" s="386"/>
      <c r="U1" s="386"/>
      <c r="V1" s="386"/>
      <c r="W1" s="386"/>
      <c r="X1" s="386"/>
      <c r="Y1" s="386"/>
      <c r="Z1" s="386"/>
      <c r="AA1" s="386"/>
      <c r="AB1" s="386"/>
      <c r="AC1" s="387"/>
    </row>
    <row r="2" spans="1:29" ht="27">
      <c r="A2" s="382" t="s">
        <v>241</v>
      </c>
      <c r="B2" s="382"/>
      <c r="C2" s="382"/>
      <c r="D2" s="382"/>
      <c r="E2" s="382"/>
      <c r="F2" s="382"/>
      <c r="G2" s="382"/>
      <c r="H2" s="382"/>
      <c r="I2" s="388" t="s">
        <v>249</v>
      </c>
      <c r="J2" s="389"/>
      <c r="K2" s="389"/>
      <c r="L2" s="389"/>
      <c r="M2" s="389"/>
      <c r="N2" s="389"/>
      <c r="O2" s="389"/>
      <c r="P2" s="389"/>
      <c r="Q2" s="389"/>
      <c r="R2" s="389"/>
      <c r="S2" s="389"/>
      <c r="T2" s="389"/>
      <c r="U2" s="389"/>
      <c r="V2" s="389"/>
      <c r="W2" s="389"/>
      <c r="X2" s="389"/>
      <c r="Y2" s="389"/>
      <c r="Z2" s="389"/>
      <c r="AA2" s="389"/>
      <c r="AB2" s="389"/>
      <c r="AC2" s="390"/>
    </row>
    <row r="3" spans="1:29" ht="27">
      <c r="A3" s="382" t="s">
        <v>238</v>
      </c>
      <c r="B3" s="382"/>
      <c r="C3" s="382"/>
      <c r="D3" s="382"/>
      <c r="E3" s="382"/>
      <c r="F3" s="382"/>
      <c r="G3" s="382"/>
      <c r="H3" s="382"/>
      <c r="I3" s="264"/>
      <c r="J3" s="265" t="s">
        <v>265</v>
      </c>
      <c r="K3" s="266"/>
      <c r="L3" s="266"/>
      <c r="M3" s="266"/>
      <c r="N3" s="266"/>
      <c r="O3" s="266"/>
      <c r="P3" s="266"/>
      <c r="Q3" s="266"/>
      <c r="R3" s="266"/>
      <c r="S3" s="266"/>
      <c r="T3" s="266"/>
      <c r="U3" s="266"/>
      <c r="V3" s="266"/>
      <c r="W3" s="266"/>
      <c r="X3" s="266"/>
      <c r="Y3" s="266"/>
      <c r="Z3" s="266"/>
      <c r="AA3" s="266"/>
      <c r="AB3" s="266"/>
      <c r="AC3" s="267"/>
    </row>
    <row r="4" spans="1:29" ht="27">
      <c r="A4" s="382" t="s">
        <v>239</v>
      </c>
      <c r="B4" s="382"/>
      <c r="C4" s="382"/>
      <c r="D4" s="382"/>
      <c r="E4" s="382"/>
      <c r="F4" s="382"/>
      <c r="G4" s="382"/>
      <c r="H4" s="382"/>
      <c r="I4" s="264" t="s">
        <v>266</v>
      </c>
      <c r="J4" s="265"/>
      <c r="K4" s="266"/>
      <c r="L4" s="266"/>
      <c r="M4" s="266"/>
      <c r="N4" s="266"/>
      <c r="O4" s="266"/>
      <c r="P4" s="266"/>
      <c r="Q4" s="266"/>
      <c r="R4" s="266"/>
      <c r="S4" s="266"/>
      <c r="T4" s="266"/>
      <c r="U4" s="266"/>
      <c r="V4" s="266"/>
      <c r="W4" s="266"/>
      <c r="X4" s="266"/>
      <c r="Y4" s="266"/>
      <c r="Z4" s="266"/>
      <c r="AA4" s="266"/>
      <c r="AB4" s="266"/>
      <c r="AC4" s="267"/>
    </row>
    <row r="5" spans="1:29">
      <c r="A5" s="382" t="s">
        <v>240</v>
      </c>
      <c r="B5" s="382"/>
      <c r="C5" s="382"/>
      <c r="D5" s="382"/>
      <c r="E5" s="382"/>
      <c r="F5" s="382"/>
      <c r="G5" s="382"/>
      <c r="H5" s="382"/>
      <c r="I5" s="261"/>
      <c r="J5" s="268"/>
      <c r="AC5" s="269"/>
    </row>
    <row r="6" spans="1:29" ht="26.25">
      <c r="E6" s="383" t="s">
        <v>230</v>
      </c>
      <c r="F6" s="384"/>
      <c r="G6" s="383" t="s">
        <v>231</v>
      </c>
      <c r="H6" s="383"/>
      <c r="I6" s="270"/>
      <c r="J6" s="261"/>
      <c r="AC6" s="269"/>
    </row>
    <row r="7" spans="1:29" ht="27">
      <c r="A7" s="261" t="s">
        <v>242</v>
      </c>
      <c r="D7" s="271"/>
      <c r="F7" s="271">
        <v>300000</v>
      </c>
      <c r="H7" s="262">
        <v>300000</v>
      </c>
      <c r="I7" s="265" t="s">
        <v>250</v>
      </c>
      <c r="K7" s="266"/>
      <c r="L7" s="266"/>
      <c r="M7" s="261" t="s">
        <v>255</v>
      </c>
      <c r="AC7" s="269"/>
    </row>
    <row r="8" spans="1:29" ht="27">
      <c r="A8" s="261" t="s">
        <v>393</v>
      </c>
      <c r="D8" s="271"/>
      <c r="E8" s="262">
        <v>150000</v>
      </c>
      <c r="F8" s="271"/>
      <c r="G8" s="262">
        <v>200000</v>
      </c>
      <c r="I8" s="265" t="s">
        <v>251</v>
      </c>
      <c r="K8" s="266"/>
      <c r="L8" s="266"/>
      <c r="M8" s="261" t="s">
        <v>256</v>
      </c>
      <c r="AC8" s="269"/>
    </row>
    <row r="9" spans="1:29" ht="28.5">
      <c r="A9" s="261" t="s">
        <v>394</v>
      </c>
      <c r="D9" s="271"/>
      <c r="E9" s="272">
        <v>-150000</v>
      </c>
      <c r="F9" s="271">
        <f>+E8+E9</f>
        <v>0</v>
      </c>
      <c r="G9" s="272">
        <f>+-G8</f>
        <v>-200000</v>
      </c>
      <c r="H9" s="262">
        <f>+G8+G9</f>
        <v>0</v>
      </c>
      <c r="I9" s="265" t="s">
        <v>252</v>
      </c>
      <c r="K9" s="266"/>
      <c r="L9" s="266"/>
      <c r="M9" s="261" t="s">
        <v>257</v>
      </c>
      <c r="AC9" s="269"/>
    </row>
    <row r="10" spans="1:29" ht="27">
      <c r="A10" s="261" t="s">
        <v>243</v>
      </c>
      <c r="D10" s="271"/>
      <c r="F10" s="271">
        <f>+F7+E8+E9</f>
        <v>300000</v>
      </c>
      <c r="H10" s="262">
        <f>H7+G8+G9</f>
        <v>300000</v>
      </c>
      <c r="I10" s="265" t="s">
        <v>243</v>
      </c>
      <c r="K10" s="266"/>
      <c r="L10" s="266"/>
      <c r="M10" s="261" t="s">
        <v>258</v>
      </c>
      <c r="AC10" s="269"/>
    </row>
    <row r="11" spans="1:29" ht="28.5">
      <c r="A11" s="261" t="s">
        <v>395</v>
      </c>
      <c r="D11" s="271"/>
      <c r="F11" s="273">
        <v>208500</v>
      </c>
      <c r="H11" s="274">
        <f>+F11</f>
        <v>208500</v>
      </c>
      <c r="I11" s="265" t="s">
        <v>259</v>
      </c>
      <c r="K11" s="266"/>
      <c r="L11" s="266"/>
      <c r="M11" s="261" t="s">
        <v>260</v>
      </c>
      <c r="AC11" s="269"/>
    </row>
    <row r="12" spans="1:29" ht="27">
      <c r="A12" s="261" t="s">
        <v>244</v>
      </c>
      <c r="D12" s="271"/>
      <c r="F12" s="271">
        <f>+F10+F11</f>
        <v>508500</v>
      </c>
      <c r="H12" s="262">
        <f>+H10+H11</f>
        <v>508500</v>
      </c>
      <c r="I12" s="275" t="s">
        <v>244</v>
      </c>
      <c r="K12" s="266"/>
      <c r="L12" s="266"/>
      <c r="M12" s="261" t="s">
        <v>261</v>
      </c>
      <c r="AC12" s="269"/>
    </row>
    <row r="13" spans="1:29" ht="27">
      <c r="A13" s="261" t="s">
        <v>396</v>
      </c>
      <c r="D13" s="271"/>
      <c r="F13" s="271"/>
      <c r="I13" s="265" t="s">
        <v>253</v>
      </c>
      <c r="K13" s="266"/>
      <c r="L13" s="266"/>
      <c r="M13" s="261" t="s">
        <v>262</v>
      </c>
      <c r="AC13" s="269"/>
    </row>
    <row r="14" spans="1:29" ht="27">
      <c r="B14" s="261" t="s">
        <v>223</v>
      </c>
      <c r="C14" s="261" t="s">
        <v>245</v>
      </c>
      <c r="D14" s="271"/>
      <c r="F14" s="271"/>
      <c r="I14" s="270"/>
      <c r="J14" s="265"/>
      <c r="K14" s="266"/>
      <c r="L14" s="266"/>
      <c r="M14" s="261" t="s">
        <v>254</v>
      </c>
      <c r="AC14" s="269"/>
    </row>
    <row r="15" spans="1:29" ht="27">
      <c r="B15" s="261" t="s">
        <v>224</v>
      </c>
      <c r="C15" s="261" t="s">
        <v>225</v>
      </c>
      <c r="D15" s="271"/>
      <c r="F15" s="271"/>
      <c r="I15" s="270"/>
      <c r="J15" s="265"/>
      <c r="K15" s="266"/>
      <c r="L15" s="266"/>
      <c r="AC15" s="269"/>
    </row>
    <row r="16" spans="1:29" ht="28.5">
      <c r="C16" s="261" t="s">
        <v>246</v>
      </c>
      <c r="D16" s="271">
        <v>179250</v>
      </c>
      <c r="E16" s="262">
        <f>+D16</f>
        <v>179250</v>
      </c>
      <c r="F16" s="276">
        <f>+-E16</f>
        <v>-179250</v>
      </c>
      <c r="G16" s="262">
        <f>+D16</f>
        <v>179250</v>
      </c>
      <c r="H16" s="277">
        <f>+F16</f>
        <v>-179250</v>
      </c>
      <c r="I16" s="270"/>
      <c r="J16" s="265"/>
      <c r="K16" s="266"/>
      <c r="L16" s="266"/>
      <c r="AC16" s="269"/>
    </row>
    <row r="17" spans="1:29" ht="27">
      <c r="D17" s="271"/>
      <c r="F17" s="271"/>
      <c r="I17" s="270"/>
      <c r="J17" s="266"/>
      <c r="K17" s="266"/>
      <c r="L17" s="266"/>
      <c r="AC17" s="269"/>
    </row>
    <row r="18" spans="1:29" ht="27">
      <c r="B18" s="261" t="s">
        <v>223</v>
      </c>
      <c r="C18" s="261" t="s">
        <v>229</v>
      </c>
      <c r="D18" s="271"/>
      <c r="F18" s="271"/>
      <c r="I18" s="270"/>
      <c r="J18" s="265"/>
      <c r="K18" s="266"/>
      <c r="L18" s="266"/>
      <c r="AC18" s="269"/>
    </row>
    <row r="19" spans="1:29" ht="27">
      <c r="B19" s="261" t="s">
        <v>224</v>
      </c>
      <c r="C19" s="261" t="s">
        <v>225</v>
      </c>
      <c r="D19" s="271"/>
      <c r="F19" s="271"/>
      <c r="I19" s="270"/>
      <c r="J19" s="265"/>
      <c r="K19" s="266"/>
      <c r="L19" s="266"/>
      <c r="AC19" s="269"/>
    </row>
    <row r="20" spans="1:29" ht="27">
      <c r="C20" s="261" t="s">
        <v>226</v>
      </c>
      <c r="D20" s="271">
        <v>30000</v>
      </c>
      <c r="F20" s="271"/>
      <c r="I20" s="270"/>
      <c r="J20" s="265"/>
      <c r="K20" s="266"/>
      <c r="L20" s="266"/>
      <c r="AC20" s="269"/>
    </row>
    <row r="21" spans="1:29" ht="27">
      <c r="C21" s="261" t="s">
        <v>227</v>
      </c>
      <c r="D21" s="271">
        <v>15000</v>
      </c>
      <c r="F21" s="271"/>
      <c r="I21" s="270"/>
      <c r="J21" s="266"/>
      <c r="K21" s="266"/>
      <c r="L21" s="266"/>
      <c r="AC21" s="269"/>
    </row>
    <row r="22" spans="1:29" ht="27">
      <c r="C22" s="261" t="s">
        <v>228</v>
      </c>
      <c r="D22" s="271">
        <v>103500</v>
      </c>
      <c r="F22" s="271"/>
      <c r="I22" s="270"/>
      <c r="J22" s="265"/>
      <c r="K22" s="266"/>
      <c r="L22" s="266"/>
      <c r="AC22" s="269"/>
    </row>
    <row r="23" spans="1:29" ht="28.5">
      <c r="C23" s="261" t="s">
        <v>247</v>
      </c>
      <c r="D23" s="273">
        <v>120000</v>
      </c>
      <c r="E23" s="274">
        <f>+D20+D21+D22+D23</f>
        <v>268500</v>
      </c>
      <c r="F23" s="276">
        <f>+-E23</f>
        <v>-268500</v>
      </c>
      <c r="G23" s="274">
        <f>+E23</f>
        <v>268500</v>
      </c>
      <c r="H23" s="277">
        <f>+F23</f>
        <v>-268500</v>
      </c>
      <c r="I23" s="270"/>
      <c r="J23" s="265"/>
      <c r="K23" s="266"/>
      <c r="L23" s="266"/>
      <c r="AC23" s="269"/>
    </row>
    <row r="24" spans="1:29" ht="28.5">
      <c r="A24" s="261" t="s">
        <v>248</v>
      </c>
      <c r="D24" s="271"/>
      <c r="F24" s="273">
        <f>+F12+F16+F23</f>
        <v>60750</v>
      </c>
      <c r="H24" s="274">
        <f>+H12+H16+H23</f>
        <v>60750</v>
      </c>
      <c r="I24" s="265" t="s">
        <v>248</v>
      </c>
      <c r="K24" s="266"/>
      <c r="L24" s="266"/>
      <c r="M24" s="261" t="s">
        <v>264</v>
      </c>
      <c r="AC24" s="269"/>
    </row>
    <row r="25" spans="1:29" ht="27">
      <c r="I25" s="278"/>
      <c r="J25" s="279"/>
      <c r="K25" s="280"/>
      <c r="L25" s="280"/>
      <c r="M25" s="281" t="s">
        <v>263</v>
      </c>
      <c r="N25" s="281"/>
      <c r="O25" s="281"/>
      <c r="P25" s="281"/>
      <c r="Q25" s="281"/>
      <c r="R25" s="281"/>
      <c r="S25" s="281"/>
      <c r="T25" s="281"/>
      <c r="U25" s="281"/>
      <c r="V25" s="281"/>
      <c r="W25" s="281"/>
      <c r="X25" s="281"/>
      <c r="Y25" s="281"/>
      <c r="Z25" s="281"/>
      <c r="AA25" s="281"/>
      <c r="AB25" s="281"/>
      <c r="AC25" s="282"/>
    </row>
    <row r="26" spans="1:29" ht="12" customHeight="1">
      <c r="J26" s="261"/>
    </row>
    <row r="27" spans="1:29">
      <c r="E27" s="262" t="s">
        <v>232</v>
      </c>
      <c r="J27" s="261"/>
    </row>
    <row r="28" spans="1:29">
      <c r="D28" s="262" t="s">
        <v>233</v>
      </c>
      <c r="J28" s="261"/>
    </row>
    <row r="29" spans="1:29">
      <c r="D29" s="262" t="s">
        <v>234</v>
      </c>
      <c r="J29" s="261"/>
    </row>
    <row r="30" spans="1:29">
      <c r="D30" s="262" t="s">
        <v>235</v>
      </c>
      <c r="J30" s="261"/>
    </row>
    <row r="31" spans="1:29">
      <c r="J31" s="261"/>
    </row>
    <row r="32" spans="1:29">
      <c r="D32" s="262" t="s">
        <v>236</v>
      </c>
      <c r="J32" s="261"/>
    </row>
    <row r="33" spans="1:29">
      <c r="D33" s="262" t="s">
        <v>234</v>
      </c>
      <c r="J33" s="261"/>
    </row>
    <row r="34" spans="1:29">
      <c r="D34" s="262" t="s">
        <v>235</v>
      </c>
    </row>
    <row r="41" spans="1:29" ht="30.75">
      <c r="H41" s="263" t="s">
        <v>237</v>
      </c>
      <c r="I41" s="385" t="s">
        <v>268</v>
      </c>
      <c r="J41" s="386"/>
      <c r="K41" s="386"/>
      <c r="L41" s="386"/>
      <c r="M41" s="386"/>
      <c r="N41" s="386"/>
      <c r="O41" s="386"/>
      <c r="P41" s="386"/>
      <c r="Q41" s="386"/>
      <c r="R41" s="386"/>
      <c r="S41" s="386"/>
      <c r="T41" s="386"/>
      <c r="U41" s="386"/>
      <c r="V41" s="386"/>
      <c r="W41" s="386"/>
      <c r="X41" s="386"/>
      <c r="Y41" s="386"/>
      <c r="Z41" s="386"/>
      <c r="AA41" s="386"/>
      <c r="AB41" s="386"/>
      <c r="AC41" s="387"/>
    </row>
    <row r="42" spans="1:29" ht="27">
      <c r="A42" s="382" t="s">
        <v>325</v>
      </c>
      <c r="B42" s="382"/>
      <c r="C42" s="382"/>
      <c r="D42" s="382"/>
      <c r="E42" s="382"/>
      <c r="F42" s="382"/>
      <c r="G42" s="382"/>
      <c r="H42" s="382"/>
      <c r="I42" s="388" t="s">
        <v>249</v>
      </c>
      <c r="J42" s="389"/>
      <c r="K42" s="389"/>
      <c r="L42" s="389"/>
      <c r="M42" s="389"/>
      <c r="N42" s="389"/>
      <c r="O42" s="389"/>
      <c r="P42" s="389"/>
      <c r="Q42" s="389"/>
      <c r="R42" s="389"/>
      <c r="S42" s="389"/>
      <c r="T42" s="389"/>
      <c r="U42" s="389"/>
      <c r="V42" s="389"/>
      <c r="W42" s="389"/>
      <c r="X42" s="389"/>
      <c r="Y42" s="389"/>
      <c r="Z42" s="389"/>
      <c r="AA42" s="389"/>
      <c r="AB42" s="389"/>
      <c r="AC42" s="390"/>
    </row>
    <row r="43" spans="1:29" ht="27">
      <c r="A43" s="382" t="s">
        <v>238</v>
      </c>
      <c r="B43" s="382"/>
      <c r="C43" s="382"/>
      <c r="D43" s="382"/>
      <c r="E43" s="382"/>
      <c r="F43" s="382"/>
      <c r="G43" s="382"/>
      <c r="H43" s="382"/>
      <c r="I43" s="264"/>
      <c r="J43" s="265" t="s">
        <v>265</v>
      </c>
      <c r="K43" s="266"/>
      <c r="L43" s="266"/>
      <c r="M43" s="266"/>
      <c r="N43" s="266"/>
      <c r="O43" s="266"/>
      <c r="P43" s="266"/>
      <c r="Q43" s="266"/>
      <c r="R43" s="266"/>
      <c r="S43" s="266"/>
      <c r="T43" s="266"/>
      <c r="U43" s="266"/>
      <c r="V43" s="266"/>
      <c r="W43" s="266"/>
      <c r="X43" s="266"/>
      <c r="Y43" s="266"/>
      <c r="Z43" s="266"/>
      <c r="AA43" s="266"/>
      <c r="AB43" s="266"/>
      <c r="AC43" s="267"/>
    </row>
    <row r="44" spans="1:29" ht="27">
      <c r="A44" s="382" t="s">
        <v>295</v>
      </c>
      <c r="B44" s="382"/>
      <c r="C44" s="382"/>
      <c r="D44" s="382"/>
      <c r="E44" s="382"/>
      <c r="F44" s="382"/>
      <c r="G44" s="382"/>
      <c r="H44" s="382"/>
      <c r="I44" s="264" t="s">
        <v>266</v>
      </c>
      <c r="J44" s="265"/>
      <c r="K44" s="266"/>
      <c r="L44" s="266"/>
      <c r="M44" s="266"/>
      <c r="N44" s="266"/>
      <c r="O44" s="266"/>
      <c r="P44" s="266"/>
      <c r="Q44" s="266"/>
      <c r="R44" s="266"/>
      <c r="S44" s="266"/>
      <c r="T44" s="266"/>
      <c r="U44" s="266"/>
      <c r="V44" s="266"/>
      <c r="W44" s="266"/>
      <c r="X44" s="266"/>
      <c r="Y44" s="266"/>
      <c r="Z44" s="266"/>
      <c r="AA44" s="266"/>
      <c r="AB44" s="266"/>
      <c r="AC44" s="267"/>
    </row>
    <row r="45" spans="1:29">
      <c r="A45" s="382" t="s">
        <v>326</v>
      </c>
      <c r="B45" s="382"/>
      <c r="C45" s="382"/>
      <c r="D45" s="382"/>
      <c r="E45" s="382"/>
      <c r="F45" s="382"/>
      <c r="G45" s="382"/>
      <c r="H45" s="382"/>
      <c r="I45" s="261"/>
      <c r="J45" s="268"/>
      <c r="AC45" s="269"/>
    </row>
    <row r="46" spans="1:29" ht="26.25">
      <c r="E46" s="383" t="s">
        <v>230</v>
      </c>
      <c r="F46" s="384"/>
      <c r="G46" s="383" t="s">
        <v>231</v>
      </c>
      <c r="H46" s="383"/>
      <c r="I46" s="270"/>
      <c r="J46" s="261"/>
      <c r="AC46" s="269"/>
    </row>
    <row r="47" spans="1:29" ht="27">
      <c r="A47" s="261" t="s">
        <v>242</v>
      </c>
      <c r="D47" s="271"/>
      <c r="F47" s="271">
        <f>23579726+1153580</f>
        <v>24733306</v>
      </c>
      <c r="H47" s="262">
        <v>50000000</v>
      </c>
      <c r="I47" s="265" t="s">
        <v>250</v>
      </c>
      <c r="K47" s="266"/>
      <c r="L47" s="266"/>
      <c r="M47" s="261" t="s">
        <v>255</v>
      </c>
      <c r="AC47" s="269"/>
    </row>
    <row r="48" spans="1:29" ht="27">
      <c r="A48" s="261" t="s">
        <v>393</v>
      </c>
      <c r="D48" s="271"/>
      <c r="E48" s="262">
        <v>0</v>
      </c>
      <c r="F48" s="271"/>
      <c r="G48" s="262">
        <v>0</v>
      </c>
      <c r="I48" s="265" t="s">
        <v>251</v>
      </c>
      <c r="K48" s="266"/>
      <c r="L48" s="266"/>
      <c r="M48" s="261" t="s">
        <v>256</v>
      </c>
      <c r="AC48" s="269"/>
    </row>
    <row r="49" spans="1:29" ht="28.5">
      <c r="A49" s="261" t="s">
        <v>394</v>
      </c>
      <c r="D49" s="271"/>
      <c r="E49" s="272">
        <v>0</v>
      </c>
      <c r="F49" s="271">
        <f>+E48+E49</f>
        <v>0</v>
      </c>
      <c r="G49" s="272">
        <f>+-G48</f>
        <v>0</v>
      </c>
      <c r="H49" s="262">
        <f>+G48+G49</f>
        <v>0</v>
      </c>
      <c r="I49" s="265" t="s">
        <v>252</v>
      </c>
      <c r="K49" s="266"/>
      <c r="L49" s="266"/>
      <c r="M49" s="261" t="s">
        <v>257</v>
      </c>
      <c r="AC49" s="269"/>
    </row>
    <row r="50" spans="1:29" ht="27">
      <c r="A50" s="261" t="s">
        <v>243</v>
      </c>
      <c r="D50" s="271"/>
      <c r="F50" s="271">
        <f>+F47+E48+E49</f>
        <v>24733306</v>
      </c>
      <c r="H50" s="262">
        <f>H47+G48+G49</f>
        <v>50000000</v>
      </c>
      <c r="I50" s="265" t="s">
        <v>243</v>
      </c>
      <c r="K50" s="266"/>
      <c r="L50" s="266"/>
      <c r="M50" s="261" t="s">
        <v>258</v>
      </c>
      <c r="AC50" s="269"/>
    </row>
    <row r="51" spans="1:29" ht="28.5">
      <c r="A51" s="261" t="s">
        <v>395</v>
      </c>
      <c r="D51" s="271"/>
      <c r="F51" s="273">
        <v>0</v>
      </c>
      <c r="H51" s="274">
        <v>4695950</v>
      </c>
      <c r="I51" s="265" t="s">
        <v>259</v>
      </c>
      <c r="K51" s="266"/>
      <c r="L51" s="266"/>
      <c r="M51" s="261" t="s">
        <v>260</v>
      </c>
      <c r="AC51" s="269"/>
    </row>
    <row r="52" spans="1:29" ht="27">
      <c r="A52" s="261" t="s">
        <v>244</v>
      </c>
      <c r="D52" s="271"/>
      <c r="F52" s="271">
        <f>+F50+F51</f>
        <v>24733306</v>
      </c>
      <c r="H52" s="262">
        <f>+H50+H51</f>
        <v>54695950</v>
      </c>
      <c r="I52" s="275" t="s">
        <v>244</v>
      </c>
      <c r="K52" s="266"/>
      <c r="L52" s="266"/>
      <c r="M52" s="261" t="s">
        <v>261</v>
      </c>
      <c r="AC52" s="269"/>
    </row>
    <row r="53" spans="1:29" ht="27">
      <c r="A53" s="261" t="s">
        <v>396</v>
      </c>
      <c r="D53" s="271"/>
      <c r="F53" s="271"/>
      <c r="I53" s="265" t="s">
        <v>253</v>
      </c>
      <c r="K53" s="266"/>
      <c r="L53" s="266"/>
      <c r="M53" s="261" t="s">
        <v>262</v>
      </c>
      <c r="AC53" s="269"/>
    </row>
    <row r="54" spans="1:29" ht="27">
      <c r="B54" s="261" t="s">
        <v>223</v>
      </c>
      <c r="C54" s="261" t="s">
        <v>336</v>
      </c>
      <c r="D54" s="271"/>
      <c r="F54" s="271"/>
      <c r="I54" s="270"/>
      <c r="J54" s="265"/>
      <c r="K54" s="266"/>
      <c r="L54" s="266"/>
      <c r="M54" s="261" t="s">
        <v>254</v>
      </c>
      <c r="AC54" s="269"/>
    </row>
    <row r="55" spans="1:29" ht="27">
      <c r="B55" s="261" t="s">
        <v>4</v>
      </c>
      <c r="C55" s="261" t="s">
        <v>337</v>
      </c>
      <c r="D55" s="271">
        <v>361940</v>
      </c>
      <c r="F55" s="271"/>
      <c r="G55" s="262">
        <f>629980+D55</f>
        <v>991920</v>
      </c>
      <c r="I55" s="270"/>
      <c r="J55" s="265"/>
      <c r="K55" s="266"/>
      <c r="L55" s="266"/>
      <c r="AC55" s="269"/>
    </row>
    <row r="56" spans="1:29" ht="27">
      <c r="C56" s="261" t="s">
        <v>341</v>
      </c>
      <c r="D56" s="271">
        <v>0</v>
      </c>
      <c r="F56" s="271"/>
      <c r="G56" s="270">
        <f>4596900+1765450+13695224+D56</f>
        <v>20057574</v>
      </c>
      <c r="I56" s="270"/>
      <c r="J56" s="265"/>
      <c r="K56" s="266"/>
      <c r="L56" s="266"/>
      <c r="AC56" s="269"/>
    </row>
    <row r="57" spans="1:29" ht="27">
      <c r="C57" s="261" t="s">
        <v>338</v>
      </c>
      <c r="D57" s="271">
        <v>45000</v>
      </c>
      <c r="F57" s="271"/>
      <c r="G57" s="270">
        <f>170000+283100+20000+D57</f>
        <v>518100</v>
      </c>
      <c r="I57" s="270"/>
      <c r="J57" s="265"/>
      <c r="K57" s="266"/>
      <c r="L57" s="266"/>
      <c r="AC57" s="269"/>
    </row>
    <row r="58" spans="1:29" ht="27">
      <c r="C58" s="261" t="s">
        <v>339</v>
      </c>
      <c r="D58" s="271">
        <v>746640</v>
      </c>
      <c r="F58" s="271"/>
      <c r="G58" s="270">
        <f>2482440+D58</f>
        <v>3229080</v>
      </c>
      <c r="I58" s="270"/>
      <c r="J58" s="265"/>
      <c r="K58" s="266"/>
      <c r="L58" s="266"/>
      <c r="AC58" s="269"/>
    </row>
    <row r="59" spans="1:29" ht="28.5">
      <c r="C59" s="261" t="s">
        <v>340</v>
      </c>
      <c r="D59" s="273">
        <v>0</v>
      </c>
      <c r="E59" s="262">
        <f>+D55+D56+D57+D58+D59</f>
        <v>1153580</v>
      </c>
      <c r="F59" s="276">
        <f>+-E59</f>
        <v>-1153580</v>
      </c>
      <c r="G59" s="270">
        <f>6242650+76900</f>
        <v>6319550</v>
      </c>
      <c r="H59" s="283">
        <f>+G55+G56+G57+G58+G59</f>
        <v>31116224</v>
      </c>
      <c r="I59" s="270"/>
      <c r="J59" s="265"/>
      <c r="K59" s="266"/>
      <c r="L59" s="266"/>
      <c r="AC59" s="269"/>
    </row>
    <row r="60" spans="1:29" ht="27">
      <c r="D60" s="271"/>
      <c r="F60" s="271"/>
      <c r="I60" s="270"/>
      <c r="J60" s="266"/>
      <c r="K60" s="266"/>
      <c r="L60" s="266"/>
      <c r="AC60" s="269"/>
    </row>
    <row r="61" spans="1:29" ht="28.5">
      <c r="A61" s="261" t="s">
        <v>248</v>
      </c>
      <c r="D61" s="271"/>
      <c r="F61" s="273">
        <f>+F52+F59</f>
        <v>23579726</v>
      </c>
      <c r="H61" s="274">
        <f>+H52-H59</f>
        <v>23579726</v>
      </c>
      <c r="I61" s="265" t="s">
        <v>248</v>
      </c>
      <c r="K61" s="266"/>
      <c r="L61" s="266"/>
      <c r="M61" s="261" t="s">
        <v>264</v>
      </c>
      <c r="AC61" s="269"/>
    </row>
    <row r="62" spans="1:29" ht="27">
      <c r="I62" s="278"/>
      <c r="J62" s="279"/>
      <c r="K62" s="280"/>
      <c r="L62" s="280"/>
      <c r="M62" s="281" t="s">
        <v>263</v>
      </c>
      <c r="N62" s="281"/>
      <c r="O62" s="281"/>
      <c r="P62" s="281"/>
      <c r="Q62" s="281"/>
      <c r="R62" s="281"/>
      <c r="S62" s="281"/>
      <c r="T62" s="281"/>
      <c r="U62" s="281"/>
      <c r="V62" s="281"/>
      <c r="W62" s="281"/>
      <c r="X62" s="281"/>
      <c r="Y62" s="281"/>
      <c r="Z62" s="281"/>
      <c r="AA62" s="281"/>
      <c r="AB62" s="281"/>
      <c r="AC62" s="282"/>
    </row>
    <row r="63" spans="1:29" ht="27">
      <c r="I63" s="268"/>
      <c r="J63" s="265"/>
      <c r="K63" s="266"/>
      <c r="L63" s="266"/>
    </row>
    <row r="64" spans="1:29" ht="12" customHeight="1">
      <c r="J64" s="261"/>
    </row>
    <row r="65" spans="4:12">
      <c r="E65" s="262" t="s">
        <v>232</v>
      </c>
      <c r="J65" s="261"/>
    </row>
    <row r="66" spans="4:12">
      <c r="J66" s="261"/>
    </row>
    <row r="67" spans="4:12">
      <c r="D67" s="262" t="s">
        <v>233</v>
      </c>
      <c r="J67" s="261"/>
    </row>
    <row r="68" spans="4:12">
      <c r="D68" s="284" t="s">
        <v>327</v>
      </c>
      <c r="J68" s="261"/>
      <c r="L68" s="262">
        <f>23579726+1153580</f>
        <v>24733306</v>
      </c>
    </row>
    <row r="69" spans="4:12">
      <c r="D69" s="284" t="s">
        <v>328</v>
      </c>
      <c r="J69" s="261"/>
    </row>
    <row r="70" spans="4:12">
      <c r="D70" s="284"/>
      <c r="J70" s="261"/>
    </row>
    <row r="71" spans="4:12">
      <c r="I71" s="262">
        <v>18883776</v>
      </c>
      <c r="J71" s="261"/>
    </row>
    <row r="72" spans="4:12">
      <c r="D72" s="262" t="s">
        <v>236</v>
      </c>
      <c r="I72" s="262">
        <f>+H51</f>
        <v>4695950</v>
      </c>
      <c r="J72" s="261"/>
    </row>
    <row r="73" spans="4:12">
      <c r="D73" s="262" t="s">
        <v>329</v>
      </c>
      <c r="I73" s="262">
        <f>+I71+I72</f>
        <v>23579726</v>
      </c>
      <c r="J73" s="261"/>
    </row>
    <row r="74" spans="4:12">
      <c r="D74" s="262" t="s">
        <v>299</v>
      </c>
      <c r="I74" s="262">
        <f>+I73-H61</f>
        <v>0</v>
      </c>
    </row>
    <row r="75" spans="4:12">
      <c r="D75" s="262" t="s">
        <v>330</v>
      </c>
    </row>
    <row r="76" spans="4:12">
      <c r="D76" s="262" t="s">
        <v>331</v>
      </c>
    </row>
    <row r="81" spans="1:29" ht="30.75">
      <c r="H81" s="263" t="s">
        <v>237</v>
      </c>
      <c r="I81" s="385" t="s">
        <v>268</v>
      </c>
      <c r="J81" s="386"/>
      <c r="K81" s="386"/>
      <c r="L81" s="386"/>
      <c r="M81" s="386"/>
      <c r="N81" s="386"/>
      <c r="O81" s="386"/>
      <c r="P81" s="386"/>
      <c r="Q81" s="386"/>
      <c r="R81" s="386"/>
      <c r="S81" s="386"/>
      <c r="T81" s="386"/>
      <c r="U81" s="386"/>
      <c r="V81" s="386"/>
      <c r="W81" s="386"/>
      <c r="X81" s="386"/>
      <c r="Y81" s="386"/>
      <c r="Z81" s="386"/>
      <c r="AA81" s="386"/>
      <c r="AB81" s="386"/>
      <c r="AC81" s="387"/>
    </row>
    <row r="82" spans="1:29" ht="27">
      <c r="A82" s="382" t="s">
        <v>325</v>
      </c>
      <c r="B82" s="382"/>
      <c r="C82" s="382"/>
      <c r="D82" s="382"/>
      <c r="E82" s="382"/>
      <c r="F82" s="382"/>
      <c r="G82" s="382"/>
      <c r="H82" s="382"/>
      <c r="I82" s="388" t="s">
        <v>249</v>
      </c>
      <c r="J82" s="389"/>
      <c r="K82" s="389"/>
      <c r="L82" s="389"/>
      <c r="M82" s="389"/>
      <c r="N82" s="389"/>
      <c r="O82" s="389"/>
      <c r="P82" s="389"/>
      <c r="Q82" s="389"/>
      <c r="R82" s="389"/>
      <c r="S82" s="389"/>
      <c r="T82" s="389"/>
      <c r="U82" s="389"/>
      <c r="V82" s="389"/>
      <c r="W82" s="389"/>
      <c r="X82" s="389"/>
      <c r="Y82" s="389"/>
      <c r="Z82" s="389"/>
      <c r="AA82" s="389"/>
      <c r="AB82" s="389"/>
      <c r="AC82" s="390"/>
    </row>
    <row r="83" spans="1:29" ht="27">
      <c r="A83" s="382" t="s">
        <v>238</v>
      </c>
      <c r="B83" s="382"/>
      <c r="C83" s="382"/>
      <c r="D83" s="382"/>
      <c r="E83" s="382"/>
      <c r="F83" s="382"/>
      <c r="G83" s="382"/>
      <c r="H83" s="382"/>
      <c r="I83" s="264"/>
      <c r="J83" s="265" t="s">
        <v>265</v>
      </c>
      <c r="K83" s="266"/>
      <c r="L83" s="266"/>
      <c r="M83" s="266"/>
      <c r="N83" s="266"/>
      <c r="O83" s="266"/>
      <c r="P83" s="266"/>
      <c r="Q83" s="266"/>
      <c r="R83" s="266"/>
      <c r="S83" s="266"/>
      <c r="T83" s="266"/>
      <c r="U83" s="266"/>
      <c r="V83" s="266"/>
      <c r="W83" s="266"/>
      <c r="X83" s="266"/>
      <c r="Y83" s="266"/>
      <c r="Z83" s="266"/>
      <c r="AA83" s="266"/>
      <c r="AB83" s="266"/>
      <c r="AC83" s="267"/>
    </row>
    <row r="84" spans="1:29" ht="27">
      <c r="A84" s="382" t="s">
        <v>295</v>
      </c>
      <c r="B84" s="382"/>
      <c r="C84" s="382"/>
      <c r="D84" s="382"/>
      <c r="E84" s="382"/>
      <c r="F84" s="382"/>
      <c r="G84" s="382"/>
      <c r="H84" s="382"/>
      <c r="I84" s="264" t="s">
        <v>266</v>
      </c>
      <c r="J84" s="265"/>
      <c r="K84" s="266"/>
      <c r="L84" s="266"/>
      <c r="M84" s="266"/>
      <c r="N84" s="266"/>
      <c r="O84" s="266"/>
      <c r="P84" s="266"/>
      <c r="Q84" s="266"/>
      <c r="R84" s="266"/>
      <c r="S84" s="266"/>
      <c r="T84" s="266"/>
      <c r="U84" s="266"/>
      <c r="V84" s="266"/>
      <c r="W84" s="266"/>
      <c r="X84" s="266"/>
      <c r="Y84" s="266"/>
      <c r="Z84" s="266"/>
      <c r="AA84" s="266"/>
      <c r="AB84" s="266"/>
      <c r="AC84" s="267"/>
    </row>
    <row r="85" spans="1:29">
      <c r="A85" s="382" t="s">
        <v>347</v>
      </c>
      <c r="B85" s="382"/>
      <c r="C85" s="382"/>
      <c r="D85" s="382"/>
      <c r="E85" s="382"/>
      <c r="F85" s="382"/>
      <c r="G85" s="382"/>
      <c r="H85" s="382"/>
      <c r="I85" s="261"/>
      <c r="J85" s="268"/>
      <c r="AC85" s="269"/>
    </row>
    <row r="86" spans="1:29" ht="26.25">
      <c r="E86" s="383" t="s">
        <v>230</v>
      </c>
      <c r="F86" s="384"/>
      <c r="G86" s="383" t="s">
        <v>231</v>
      </c>
      <c r="H86" s="383"/>
      <c r="I86" s="270"/>
      <c r="J86" s="261"/>
      <c r="AC86" s="269"/>
    </row>
    <row r="87" spans="1:29" ht="27">
      <c r="A87" s="261" t="s">
        <v>242</v>
      </c>
      <c r="D87" s="271"/>
      <c r="F87" s="271">
        <f>23579726</f>
        <v>23579726</v>
      </c>
      <c r="H87" s="262">
        <v>50000000</v>
      </c>
      <c r="I87" s="265" t="s">
        <v>250</v>
      </c>
      <c r="K87" s="266"/>
      <c r="L87" s="266"/>
      <c r="M87" s="261" t="s">
        <v>255</v>
      </c>
      <c r="AC87" s="269"/>
    </row>
    <row r="88" spans="1:29" ht="27">
      <c r="A88" s="261" t="s">
        <v>393</v>
      </c>
      <c r="D88" s="271"/>
      <c r="E88" s="262">
        <v>0</v>
      </c>
      <c r="F88" s="271"/>
      <c r="G88" s="262">
        <v>0</v>
      </c>
      <c r="I88" s="265" t="s">
        <v>251</v>
      </c>
      <c r="K88" s="266"/>
      <c r="L88" s="266"/>
      <c r="M88" s="261" t="s">
        <v>256</v>
      </c>
      <c r="AC88" s="269"/>
    </row>
    <row r="89" spans="1:29" ht="28.5">
      <c r="A89" s="261" t="s">
        <v>394</v>
      </c>
      <c r="D89" s="271"/>
      <c r="E89" s="272">
        <v>0</v>
      </c>
      <c r="F89" s="271">
        <f>+E88+E89</f>
        <v>0</v>
      </c>
      <c r="G89" s="272">
        <f>+-G88</f>
        <v>0</v>
      </c>
      <c r="H89" s="262">
        <f>+G88+G89</f>
        <v>0</v>
      </c>
      <c r="I89" s="265" t="s">
        <v>252</v>
      </c>
      <c r="K89" s="266"/>
      <c r="L89" s="266"/>
      <c r="M89" s="261" t="s">
        <v>257</v>
      </c>
      <c r="AC89" s="269"/>
    </row>
    <row r="90" spans="1:29" ht="27">
      <c r="A90" s="261" t="s">
        <v>243</v>
      </c>
      <c r="D90" s="271"/>
      <c r="F90" s="271">
        <f>+F87+E88+E89</f>
        <v>23579726</v>
      </c>
      <c r="H90" s="262">
        <f>H87+G88+G89</f>
        <v>50000000</v>
      </c>
      <c r="I90" s="265" t="s">
        <v>243</v>
      </c>
      <c r="K90" s="266"/>
      <c r="L90" s="266"/>
      <c r="M90" s="261" t="s">
        <v>258</v>
      </c>
      <c r="AC90" s="269"/>
    </row>
    <row r="91" spans="1:29" ht="28.5">
      <c r="A91" s="261" t="s">
        <v>395</v>
      </c>
      <c r="D91" s="271"/>
      <c r="F91" s="273">
        <v>0</v>
      </c>
      <c r="H91" s="274">
        <v>4695950</v>
      </c>
      <c r="I91" s="265" t="s">
        <v>259</v>
      </c>
      <c r="K91" s="266"/>
      <c r="L91" s="266"/>
      <c r="M91" s="261" t="s">
        <v>260</v>
      </c>
      <c r="AC91" s="269"/>
    </row>
    <row r="92" spans="1:29" ht="27">
      <c r="A92" s="261" t="s">
        <v>244</v>
      </c>
      <c r="D92" s="271"/>
      <c r="F92" s="271">
        <f>+F90+F91</f>
        <v>23579726</v>
      </c>
      <c r="H92" s="262">
        <f>+H90+H91</f>
        <v>54695950</v>
      </c>
      <c r="I92" s="275" t="s">
        <v>244</v>
      </c>
      <c r="K92" s="266"/>
      <c r="L92" s="266"/>
      <c r="M92" s="261" t="s">
        <v>261</v>
      </c>
      <c r="AC92" s="269"/>
    </row>
    <row r="93" spans="1:29" ht="27">
      <c r="A93" s="261" t="s">
        <v>396</v>
      </c>
      <c r="D93" s="271"/>
      <c r="F93" s="271"/>
      <c r="I93" s="265" t="s">
        <v>253</v>
      </c>
      <c r="K93" s="266"/>
      <c r="L93" s="266"/>
      <c r="M93" s="261" t="s">
        <v>262</v>
      </c>
      <c r="AC93" s="269"/>
    </row>
    <row r="94" spans="1:29" ht="27">
      <c r="B94" s="261" t="s">
        <v>223</v>
      </c>
      <c r="C94" s="261" t="s">
        <v>336</v>
      </c>
      <c r="D94" s="271"/>
      <c r="F94" s="271"/>
      <c r="I94" s="270"/>
      <c r="J94" s="265"/>
      <c r="K94" s="266"/>
      <c r="L94" s="266"/>
      <c r="M94" s="261" t="s">
        <v>254</v>
      </c>
      <c r="AC94" s="269"/>
    </row>
    <row r="95" spans="1:29" ht="27">
      <c r="B95" s="261" t="s">
        <v>4</v>
      </c>
      <c r="C95" s="261" t="s">
        <v>337</v>
      </c>
      <c r="D95" s="271">
        <v>36000</v>
      </c>
      <c r="F95" s="271"/>
      <c r="G95" s="262">
        <f>G55+D95</f>
        <v>1027920</v>
      </c>
      <c r="I95" s="270"/>
      <c r="J95" s="265"/>
      <c r="K95" s="266"/>
      <c r="L95" s="266"/>
      <c r="AC95" s="269"/>
    </row>
    <row r="96" spans="1:29" ht="27">
      <c r="C96" s="261" t="s">
        <v>341</v>
      </c>
      <c r="D96" s="271">
        <v>0</v>
      </c>
      <c r="F96" s="271"/>
      <c r="G96" s="262">
        <f>+G56+D96</f>
        <v>20057574</v>
      </c>
      <c r="I96" s="270"/>
      <c r="J96" s="265"/>
      <c r="K96" s="266"/>
      <c r="L96" s="266"/>
      <c r="AC96" s="269"/>
    </row>
    <row r="97" spans="1:29" ht="27">
      <c r="C97" s="261" t="s">
        <v>338</v>
      </c>
      <c r="D97" s="271">
        <v>38100</v>
      </c>
      <c r="F97" s="271"/>
      <c r="G97" s="262">
        <f>+G57+D97</f>
        <v>556200</v>
      </c>
      <c r="I97" s="270"/>
      <c r="J97" s="265"/>
      <c r="K97" s="266"/>
      <c r="L97" s="266"/>
      <c r="AC97" s="269"/>
    </row>
    <row r="98" spans="1:29" ht="27">
      <c r="C98" s="261" t="s">
        <v>339</v>
      </c>
      <c r="D98" s="271">
        <v>746400</v>
      </c>
      <c r="F98" s="271"/>
      <c r="G98" s="262">
        <f>+G58+D98</f>
        <v>3975480</v>
      </c>
      <c r="I98" s="270"/>
      <c r="J98" s="265"/>
      <c r="K98" s="266"/>
      <c r="L98" s="266"/>
      <c r="AC98" s="269"/>
    </row>
    <row r="99" spans="1:29" ht="28.5">
      <c r="C99" s="261" t="s">
        <v>340</v>
      </c>
      <c r="D99" s="273">
        <v>0</v>
      </c>
      <c r="E99" s="262">
        <f>+D95+D96+D97+D98+D99</f>
        <v>820500</v>
      </c>
      <c r="F99" s="276">
        <f>+-E99</f>
        <v>-820500</v>
      </c>
      <c r="G99" s="262">
        <f>+G59+D99</f>
        <v>6319550</v>
      </c>
      <c r="H99" s="283">
        <f>+G95+G96+G97+G98+G99</f>
        <v>31936724</v>
      </c>
      <c r="I99" s="270"/>
      <c r="J99" s="265"/>
      <c r="K99" s="266"/>
      <c r="L99" s="266"/>
      <c r="AC99" s="269"/>
    </row>
    <row r="100" spans="1:29" ht="27">
      <c r="D100" s="271"/>
      <c r="F100" s="271"/>
      <c r="I100" s="270"/>
      <c r="J100" s="266"/>
      <c r="K100" s="266"/>
      <c r="L100" s="266"/>
      <c r="AC100" s="269"/>
    </row>
    <row r="101" spans="1:29" ht="28.5">
      <c r="A101" s="261" t="s">
        <v>248</v>
      </c>
      <c r="D101" s="271"/>
      <c r="F101" s="273">
        <f>+F92+F99</f>
        <v>22759226</v>
      </c>
      <c r="H101" s="274">
        <f>+H92-H99</f>
        <v>22759226</v>
      </c>
      <c r="I101" s="265" t="s">
        <v>248</v>
      </c>
      <c r="K101" s="266"/>
      <c r="L101" s="266"/>
      <c r="M101" s="261" t="s">
        <v>264</v>
      </c>
      <c r="AC101" s="269"/>
    </row>
    <row r="102" spans="1:29" ht="27">
      <c r="I102" s="278"/>
      <c r="J102" s="279"/>
      <c r="K102" s="280"/>
      <c r="L102" s="280"/>
      <c r="M102" s="281" t="s">
        <v>263</v>
      </c>
      <c r="N102" s="281"/>
      <c r="O102" s="281"/>
      <c r="P102" s="281"/>
      <c r="Q102" s="281"/>
      <c r="R102" s="281"/>
      <c r="S102" s="281"/>
      <c r="T102" s="281"/>
      <c r="U102" s="281"/>
      <c r="V102" s="281"/>
      <c r="W102" s="281"/>
      <c r="X102" s="281"/>
      <c r="Y102" s="281"/>
      <c r="Z102" s="281"/>
      <c r="AA102" s="281"/>
      <c r="AB102" s="281"/>
      <c r="AC102" s="282"/>
    </row>
    <row r="103" spans="1:29" ht="27">
      <c r="I103" s="268"/>
      <c r="J103" s="265"/>
      <c r="K103" s="266"/>
      <c r="L103" s="266"/>
    </row>
    <row r="104" spans="1:29" ht="12" customHeight="1">
      <c r="J104" s="261"/>
    </row>
    <row r="105" spans="1:29">
      <c r="E105" s="262" t="s">
        <v>232</v>
      </c>
      <c r="J105" s="261"/>
      <c r="L105" s="285">
        <f>+H61-H101</f>
        <v>820500</v>
      </c>
    </row>
    <row r="106" spans="1:29">
      <c r="J106" s="261"/>
      <c r="L106" s="285">
        <f>+F101-H101</f>
        <v>0</v>
      </c>
    </row>
    <row r="107" spans="1:29">
      <c r="D107" s="262" t="s">
        <v>233</v>
      </c>
      <c r="J107" s="261"/>
    </row>
    <row r="108" spans="1:29">
      <c r="D108" s="284" t="s">
        <v>327</v>
      </c>
      <c r="J108" s="261"/>
      <c r="L108" s="262">
        <f>23579726+1153580</f>
        <v>24733306</v>
      </c>
    </row>
    <row r="109" spans="1:29">
      <c r="D109" s="284" t="s">
        <v>328</v>
      </c>
      <c r="J109" s="261"/>
    </row>
    <row r="110" spans="1:29">
      <c r="D110" s="284"/>
      <c r="J110" s="261"/>
    </row>
    <row r="111" spans="1:29">
      <c r="I111" s="262">
        <v>18883776</v>
      </c>
      <c r="J111" s="261"/>
    </row>
    <row r="112" spans="1:29">
      <c r="D112" s="262" t="s">
        <v>236</v>
      </c>
      <c r="I112" s="262">
        <f>+H91</f>
        <v>4695950</v>
      </c>
      <c r="J112" s="261"/>
    </row>
    <row r="113" spans="1:29">
      <c r="D113" s="262" t="s">
        <v>329</v>
      </c>
      <c r="I113" s="262">
        <f>+I111+I112</f>
        <v>23579726</v>
      </c>
      <c r="J113" s="261"/>
    </row>
    <row r="114" spans="1:29">
      <c r="D114" s="262" t="s">
        <v>299</v>
      </c>
      <c r="I114" s="262">
        <f>+I113-H101</f>
        <v>820500</v>
      </c>
    </row>
    <row r="115" spans="1:29">
      <c r="D115" s="262" t="s">
        <v>330</v>
      </c>
    </row>
    <row r="116" spans="1:29">
      <c r="D116" s="262" t="s">
        <v>331</v>
      </c>
    </row>
    <row r="121" spans="1:29" ht="30.75">
      <c r="H121" s="263" t="s">
        <v>237</v>
      </c>
      <c r="I121" s="385" t="s">
        <v>268</v>
      </c>
      <c r="J121" s="386"/>
      <c r="K121" s="386"/>
      <c r="L121" s="386"/>
      <c r="M121" s="386"/>
      <c r="N121" s="386"/>
      <c r="O121" s="386"/>
      <c r="P121" s="386"/>
      <c r="Q121" s="386"/>
      <c r="R121" s="386"/>
      <c r="S121" s="386"/>
      <c r="T121" s="386"/>
      <c r="U121" s="386"/>
      <c r="V121" s="386"/>
      <c r="W121" s="386"/>
      <c r="X121" s="386"/>
      <c r="Y121" s="386"/>
      <c r="Z121" s="386"/>
      <c r="AA121" s="386"/>
      <c r="AB121" s="386"/>
      <c r="AC121" s="387"/>
    </row>
    <row r="122" spans="1:29" ht="27">
      <c r="A122" s="382" t="s">
        <v>325</v>
      </c>
      <c r="B122" s="382"/>
      <c r="C122" s="382"/>
      <c r="D122" s="382"/>
      <c r="E122" s="382"/>
      <c r="F122" s="382"/>
      <c r="G122" s="382"/>
      <c r="H122" s="382"/>
      <c r="I122" s="388" t="s">
        <v>249</v>
      </c>
      <c r="J122" s="389"/>
      <c r="K122" s="389"/>
      <c r="L122" s="389"/>
      <c r="M122" s="389"/>
      <c r="N122" s="389"/>
      <c r="O122" s="389"/>
      <c r="P122" s="389"/>
      <c r="Q122" s="389"/>
      <c r="R122" s="389"/>
      <c r="S122" s="389"/>
      <c r="T122" s="389"/>
      <c r="U122" s="389"/>
      <c r="V122" s="389"/>
      <c r="W122" s="389"/>
      <c r="X122" s="389"/>
      <c r="Y122" s="389"/>
      <c r="Z122" s="389"/>
      <c r="AA122" s="389"/>
      <c r="AB122" s="389"/>
      <c r="AC122" s="390"/>
    </row>
    <row r="123" spans="1:29" ht="27">
      <c r="A123" s="382" t="s">
        <v>238</v>
      </c>
      <c r="B123" s="382"/>
      <c r="C123" s="382"/>
      <c r="D123" s="382"/>
      <c r="E123" s="382"/>
      <c r="F123" s="382"/>
      <c r="G123" s="382"/>
      <c r="H123" s="382"/>
      <c r="I123" s="264"/>
      <c r="J123" s="265" t="s">
        <v>265</v>
      </c>
      <c r="K123" s="266"/>
      <c r="L123" s="266"/>
      <c r="M123" s="266"/>
      <c r="N123" s="266"/>
      <c r="O123" s="266"/>
      <c r="P123" s="266"/>
      <c r="Q123" s="266"/>
      <c r="R123" s="266"/>
      <c r="S123" s="266"/>
      <c r="T123" s="266"/>
      <c r="U123" s="266"/>
      <c r="V123" s="266"/>
      <c r="W123" s="266"/>
      <c r="X123" s="266"/>
      <c r="Y123" s="266"/>
      <c r="Z123" s="266"/>
      <c r="AA123" s="266"/>
      <c r="AB123" s="266"/>
      <c r="AC123" s="267"/>
    </row>
    <row r="124" spans="1:29" ht="27">
      <c r="A124" s="382" t="s">
        <v>295</v>
      </c>
      <c r="B124" s="382"/>
      <c r="C124" s="382"/>
      <c r="D124" s="382"/>
      <c r="E124" s="382"/>
      <c r="F124" s="382"/>
      <c r="G124" s="382"/>
      <c r="H124" s="382"/>
      <c r="I124" s="264" t="s">
        <v>266</v>
      </c>
      <c r="J124" s="265"/>
      <c r="K124" s="266"/>
      <c r="L124" s="266"/>
      <c r="M124" s="266"/>
      <c r="N124" s="266"/>
      <c r="O124" s="266"/>
      <c r="P124" s="266"/>
      <c r="Q124" s="266"/>
      <c r="R124" s="266"/>
      <c r="S124" s="266"/>
      <c r="T124" s="266"/>
      <c r="U124" s="266"/>
      <c r="V124" s="266"/>
      <c r="W124" s="266"/>
      <c r="X124" s="266"/>
      <c r="Y124" s="266"/>
      <c r="Z124" s="266"/>
      <c r="AA124" s="266"/>
      <c r="AB124" s="266"/>
      <c r="AC124" s="267"/>
    </row>
    <row r="125" spans="1:29">
      <c r="A125" s="382" t="s">
        <v>348</v>
      </c>
      <c r="B125" s="382"/>
      <c r="C125" s="382"/>
      <c r="D125" s="382"/>
      <c r="E125" s="382"/>
      <c r="F125" s="382"/>
      <c r="G125" s="382"/>
      <c r="H125" s="382"/>
      <c r="I125" s="261"/>
      <c r="J125" s="268"/>
      <c r="AC125" s="269"/>
    </row>
    <row r="126" spans="1:29" ht="26.25">
      <c r="E126" s="383" t="s">
        <v>230</v>
      </c>
      <c r="F126" s="384"/>
      <c r="G126" s="383" t="s">
        <v>231</v>
      </c>
      <c r="H126" s="383"/>
      <c r="I126" s="270"/>
      <c r="J126" s="261"/>
      <c r="AC126" s="269"/>
    </row>
    <row r="127" spans="1:29" ht="27">
      <c r="A127" s="261" t="s">
        <v>242</v>
      </c>
      <c r="D127" s="271"/>
      <c r="F127" s="271">
        <f>+F101</f>
        <v>22759226</v>
      </c>
      <c r="H127" s="262">
        <v>50000000</v>
      </c>
      <c r="I127" s="265" t="s">
        <v>250</v>
      </c>
      <c r="K127" s="266"/>
      <c r="L127" s="266"/>
      <c r="M127" s="261" t="s">
        <v>255</v>
      </c>
      <c r="AC127" s="269"/>
    </row>
    <row r="128" spans="1:29" ht="27">
      <c r="A128" s="261" t="s">
        <v>393</v>
      </c>
      <c r="D128" s="271"/>
      <c r="E128" s="262">
        <v>0</v>
      </c>
      <c r="F128" s="271"/>
      <c r="G128" s="262">
        <v>0</v>
      </c>
      <c r="I128" s="265" t="s">
        <v>251</v>
      </c>
      <c r="K128" s="266"/>
      <c r="L128" s="266"/>
      <c r="M128" s="261" t="s">
        <v>256</v>
      </c>
      <c r="AC128" s="269"/>
    </row>
    <row r="129" spans="1:29" ht="28.5">
      <c r="A129" s="261" t="s">
        <v>394</v>
      </c>
      <c r="D129" s="271"/>
      <c r="E129" s="272">
        <v>0</v>
      </c>
      <c r="F129" s="271">
        <f>+E128+E129</f>
        <v>0</v>
      </c>
      <c r="G129" s="272">
        <f>+-G128</f>
        <v>0</v>
      </c>
      <c r="H129" s="262">
        <f>+G128+G129</f>
        <v>0</v>
      </c>
      <c r="I129" s="265" t="s">
        <v>252</v>
      </c>
      <c r="K129" s="266"/>
      <c r="L129" s="266"/>
      <c r="M129" s="261" t="s">
        <v>257</v>
      </c>
      <c r="AC129" s="269"/>
    </row>
    <row r="130" spans="1:29" ht="27">
      <c r="A130" s="261" t="s">
        <v>243</v>
      </c>
      <c r="D130" s="271"/>
      <c r="F130" s="271">
        <f>+F127+E128+E129</f>
        <v>22759226</v>
      </c>
      <c r="H130" s="262">
        <f>H127+G128+G129</f>
        <v>50000000</v>
      </c>
      <c r="I130" s="265" t="s">
        <v>243</v>
      </c>
      <c r="K130" s="266"/>
      <c r="L130" s="266"/>
      <c r="M130" s="261" t="s">
        <v>258</v>
      </c>
      <c r="AC130" s="269"/>
    </row>
    <row r="131" spans="1:29" ht="28.5">
      <c r="A131" s="261" t="s">
        <v>395</v>
      </c>
      <c r="D131" s="271"/>
      <c r="F131" s="273">
        <v>0</v>
      </c>
      <c r="H131" s="274">
        <v>4695950</v>
      </c>
      <c r="I131" s="265" t="s">
        <v>259</v>
      </c>
      <c r="K131" s="266"/>
      <c r="L131" s="266"/>
      <c r="M131" s="261" t="s">
        <v>260</v>
      </c>
      <c r="AC131" s="269"/>
    </row>
    <row r="132" spans="1:29" ht="27">
      <c r="A132" s="261" t="s">
        <v>244</v>
      </c>
      <c r="D132" s="271"/>
      <c r="F132" s="271">
        <f>+F130+F131</f>
        <v>22759226</v>
      </c>
      <c r="H132" s="262">
        <f>+H130+H131</f>
        <v>54695950</v>
      </c>
      <c r="I132" s="275" t="s">
        <v>244</v>
      </c>
      <c r="K132" s="266"/>
      <c r="L132" s="266"/>
      <c r="M132" s="261" t="s">
        <v>261</v>
      </c>
      <c r="AC132" s="269"/>
    </row>
    <row r="133" spans="1:29" ht="27">
      <c r="A133" s="261" t="s">
        <v>396</v>
      </c>
      <c r="D133" s="271"/>
      <c r="F133" s="271"/>
      <c r="I133" s="265" t="s">
        <v>253</v>
      </c>
      <c r="K133" s="266"/>
      <c r="L133" s="266"/>
      <c r="M133" s="261" t="s">
        <v>262</v>
      </c>
      <c r="AC133" s="269"/>
    </row>
    <row r="134" spans="1:29" ht="27">
      <c r="B134" s="261" t="s">
        <v>223</v>
      </c>
      <c r="C134" s="261" t="s">
        <v>336</v>
      </c>
      <c r="D134" s="271"/>
      <c r="F134" s="271"/>
      <c r="I134" s="270"/>
      <c r="J134" s="265"/>
      <c r="K134" s="266"/>
      <c r="L134" s="266"/>
      <c r="M134" s="261" t="s">
        <v>254</v>
      </c>
      <c r="AC134" s="269"/>
    </row>
    <row r="135" spans="1:29" ht="27">
      <c r="B135" s="261" t="s">
        <v>4</v>
      </c>
      <c r="C135" s="261" t="s">
        <v>337</v>
      </c>
      <c r="D135" s="271">
        <f>107000+104000+104000</f>
        <v>315000</v>
      </c>
      <c r="F135" s="271"/>
      <c r="G135" s="262">
        <f>+G95+D135</f>
        <v>1342920</v>
      </c>
      <c r="I135" s="270"/>
      <c r="J135" s="265"/>
      <c r="K135" s="266"/>
      <c r="L135" s="266"/>
      <c r="AC135" s="269"/>
    </row>
    <row r="136" spans="1:29" ht="27">
      <c r="C136" s="261" t="s">
        <v>341</v>
      </c>
      <c r="D136" s="271">
        <v>0</v>
      </c>
      <c r="F136" s="271"/>
      <c r="G136" s="262">
        <f t="shared" ref="G136:G139" si="0">+G96+D136</f>
        <v>20057574</v>
      </c>
      <c r="I136" s="270"/>
      <c r="J136" s="265"/>
      <c r="K136" s="266"/>
      <c r="L136" s="266"/>
      <c r="AC136" s="269"/>
    </row>
    <row r="137" spans="1:29" ht="27">
      <c r="C137" s="261" t="s">
        <v>338</v>
      </c>
      <c r="D137" s="271">
        <f>14883.36+120421.4+622020+44559.74+56545.76</f>
        <v>858430.26</v>
      </c>
      <c r="F137" s="271"/>
      <c r="G137" s="262">
        <f t="shared" si="0"/>
        <v>1414630.26</v>
      </c>
      <c r="I137" s="270"/>
      <c r="J137" s="265"/>
      <c r="K137" s="266"/>
      <c r="L137" s="266"/>
      <c r="AC137" s="269"/>
    </row>
    <row r="138" spans="1:29" ht="27">
      <c r="C138" s="261" t="s">
        <v>339</v>
      </c>
      <c r="D138" s="271">
        <v>30360</v>
      </c>
      <c r="F138" s="271"/>
      <c r="G138" s="262">
        <f t="shared" si="0"/>
        <v>4005840</v>
      </c>
      <c r="I138" s="270"/>
      <c r="J138" s="265"/>
      <c r="K138" s="266"/>
      <c r="L138" s="266"/>
      <c r="AC138" s="269"/>
    </row>
    <row r="139" spans="1:29" ht="28.5">
      <c r="C139" s="261" t="s">
        <v>340</v>
      </c>
      <c r="D139" s="273">
        <v>0</v>
      </c>
      <c r="E139" s="262">
        <f>+D135+D136+D137+D138+D139</f>
        <v>1203790.26</v>
      </c>
      <c r="F139" s="276">
        <f>+-E139</f>
        <v>-1203790.26</v>
      </c>
      <c r="G139" s="262">
        <f t="shared" si="0"/>
        <v>6319550</v>
      </c>
      <c r="H139" s="283">
        <f>+G135+G136+G137+G138+G139</f>
        <v>33140514.260000002</v>
      </c>
      <c r="I139" s="270"/>
      <c r="J139" s="265"/>
      <c r="K139" s="266"/>
      <c r="L139" s="266"/>
      <c r="AC139" s="269"/>
    </row>
    <row r="140" spans="1:29" ht="27">
      <c r="D140" s="271"/>
      <c r="F140" s="271"/>
      <c r="I140" s="270"/>
      <c r="J140" s="266"/>
      <c r="K140" s="266"/>
      <c r="L140" s="266"/>
      <c r="AC140" s="269"/>
    </row>
    <row r="141" spans="1:29" ht="28.5">
      <c r="A141" s="261" t="s">
        <v>248</v>
      </c>
      <c r="D141" s="271"/>
      <c r="F141" s="273">
        <f>+F132+F139</f>
        <v>21555435.739999998</v>
      </c>
      <c r="H141" s="274">
        <f>+H132-H139</f>
        <v>21555435.739999998</v>
      </c>
      <c r="I141" s="265" t="s">
        <v>248</v>
      </c>
      <c r="K141" s="266"/>
      <c r="L141" s="266"/>
      <c r="M141" s="261" t="s">
        <v>264</v>
      </c>
      <c r="AC141" s="269"/>
    </row>
    <row r="142" spans="1:29" ht="27">
      <c r="I142" s="278"/>
      <c r="J142" s="279"/>
      <c r="K142" s="280"/>
      <c r="L142" s="280"/>
      <c r="M142" s="281" t="s">
        <v>263</v>
      </c>
      <c r="N142" s="281"/>
      <c r="O142" s="281"/>
      <c r="P142" s="281"/>
      <c r="Q142" s="281"/>
      <c r="R142" s="281"/>
      <c r="S142" s="281"/>
      <c r="T142" s="281"/>
      <c r="U142" s="281"/>
      <c r="V142" s="281"/>
      <c r="W142" s="281"/>
      <c r="X142" s="281"/>
      <c r="Y142" s="281"/>
      <c r="Z142" s="281"/>
      <c r="AA142" s="281"/>
      <c r="AB142" s="281"/>
      <c r="AC142" s="282"/>
    </row>
    <row r="143" spans="1:29" ht="27">
      <c r="I143" s="268"/>
      <c r="J143" s="265"/>
      <c r="K143" s="266"/>
      <c r="L143" s="266"/>
    </row>
    <row r="144" spans="1:29" ht="12" customHeight="1">
      <c r="J144" s="261"/>
    </row>
    <row r="145" spans="4:12">
      <c r="E145" s="262" t="s">
        <v>232</v>
      </c>
      <c r="J145" s="261"/>
      <c r="L145" s="285">
        <f>+H97-H141</f>
        <v>-21555435.739999998</v>
      </c>
    </row>
    <row r="146" spans="4:12">
      <c r="J146" s="261"/>
      <c r="L146" s="285">
        <f>+F141-H141</f>
        <v>0</v>
      </c>
    </row>
    <row r="147" spans="4:12">
      <c r="D147" s="262" t="s">
        <v>233</v>
      </c>
      <c r="J147" s="261"/>
    </row>
    <row r="148" spans="4:12">
      <c r="D148" s="284" t="s">
        <v>327</v>
      </c>
      <c r="J148" s="261"/>
      <c r="L148" s="262">
        <f>23579726+1153580</f>
        <v>24733306</v>
      </c>
    </row>
    <row r="149" spans="4:12">
      <c r="D149" s="284" t="s">
        <v>328</v>
      </c>
      <c r="J149" s="261"/>
    </row>
    <row r="150" spans="4:12">
      <c r="D150" s="284"/>
      <c r="J150" s="261"/>
    </row>
    <row r="151" spans="4:12">
      <c r="I151" s="262">
        <v>18883776</v>
      </c>
      <c r="J151" s="261"/>
      <c r="L151" s="285">
        <f>+H141-F141</f>
        <v>0</v>
      </c>
    </row>
    <row r="152" spans="4:12">
      <c r="D152" s="262" t="s">
        <v>236</v>
      </c>
      <c r="I152" s="262">
        <f>+H131</f>
        <v>4695950</v>
      </c>
      <c r="J152" s="261"/>
    </row>
    <row r="153" spans="4:12">
      <c r="D153" s="262" t="s">
        <v>329</v>
      </c>
      <c r="I153" s="262">
        <f>+I151+I152</f>
        <v>23579726</v>
      </c>
      <c r="J153" s="261"/>
    </row>
    <row r="154" spans="4:12">
      <c r="D154" s="262" t="s">
        <v>299</v>
      </c>
      <c r="I154" s="262">
        <f>+I153-H141</f>
        <v>2024290.2600000016</v>
      </c>
    </row>
    <row r="155" spans="4:12">
      <c r="D155" s="262" t="s">
        <v>330</v>
      </c>
    </row>
    <row r="156" spans="4:12">
      <c r="D156" s="262" t="s">
        <v>331</v>
      </c>
    </row>
    <row r="161" spans="1:29" ht="30.75">
      <c r="H161" s="263" t="s">
        <v>237</v>
      </c>
      <c r="I161" s="385" t="s">
        <v>268</v>
      </c>
      <c r="J161" s="386"/>
      <c r="K161" s="386"/>
      <c r="L161" s="386"/>
      <c r="M161" s="386"/>
      <c r="N161" s="386"/>
      <c r="O161" s="386"/>
      <c r="P161" s="386"/>
      <c r="Q161" s="386"/>
      <c r="R161" s="386"/>
      <c r="S161" s="386"/>
      <c r="T161" s="386"/>
      <c r="U161" s="386"/>
      <c r="V161" s="386"/>
      <c r="W161" s="386"/>
      <c r="X161" s="386"/>
      <c r="Y161" s="386"/>
      <c r="Z161" s="386"/>
      <c r="AA161" s="386"/>
      <c r="AB161" s="386"/>
      <c r="AC161" s="387"/>
    </row>
    <row r="162" spans="1:29" ht="27">
      <c r="A162" s="382" t="s">
        <v>325</v>
      </c>
      <c r="B162" s="382"/>
      <c r="C162" s="382"/>
      <c r="D162" s="382"/>
      <c r="E162" s="382"/>
      <c r="F162" s="382"/>
      <c r="G162" s="382"/>
      <c r="H162" s="382"/>
      <c r="I162" s="388" t="s">
        <v>249</v>
      </c>
      <c r="J162" s="389"/>
      <c r="K162" s="389"/>
      <c r="L162" s="389"/>
      <c r="M162" s="389"/>
      <c r="N162" s="389"/>
      <c r="O162" s="389"/>
      <c r="P162" s="389"/>
      <c r="Q162" s="389"/>
      <c r="R162" s="389"/>
      <c r="S162" s="389"/>
      <c r="T162" s="389"/>
      <c r="U162" s="389"/>
      <c r="V162" s="389"/>
      <c r="W162" s="389"/>
      <c r="X162" s="389"/>
      <c r="Y162" s="389"/>
      <c r="Z162" s="389"/>
      <c r="AA162" s="389"/>
      <c r="AB162" s="389"/>
      <c r="AC162" s="390"/>
    </row>
    <row r="163" spans="1:29" ht="27">
      <c r="A163" s="382" t="s">
        <v>238</v>
      </c>
      <c r="B163" s="382"/>
      <c r="C163" s="382"/>
      <c r="D163" s="382"/>
      <c r="E163" s="382"/>
      <c r="F163" s="382"/>
      <c r="G163" s="382"/>
      <c r="H163" s="382"/>
      <c r="I163" s="264"/>
      <c r="J163" s="265" t="s">
        <v>265</v>
      </c>
      <c r="K163" s="266"/>
      <c r="L163" s="266"/>
      <c r="M163" s="266"/>
      <c r="N163" s="266"/>
      <c r="O163" s="266"/>
      <c r="P163" s="266"/>
      <c r="Q163" s="266"/>
      <c r="R163" s="266"/>
      <c r="S163" s="266"/>
      <c r="T163" s="266"/>
      <c r="U163" s="266"/>
      <c r="V163" s="266"/>
      <c r="W163" s="266"/>
      <c r="X163" s="266"/>
      <c r="Y163" s="266"/>
      <c r="Z163" s="266"/>
      <c r="AA163" s="266"/>
      <c r="AB163" s="266"/>
      <c r="AC163" s="267"/>
    </row>
    <row r="164" spans="1:29" ht="27">
      <c r="A164" s="382" t="s">
        <v>295</v>
      </c>
      <c r="B164" s="382"/>
      <c r="C164" s="382"/>
      <c r="D164" s="382"/>
      <c r="E164" s="382"/>
      <c r="F164" s="382"/>
      <c r="G164" s="382"/>
      <c r="H164" s="382"/>
      <c r="I164" s="264" t="s">
        <v>266</v>
      </c>
      <c r="J164" s="265"/>
      <c r="K164" s="266"/>
      <c r="L164" s="266"/>
      <c r="M164" s="266"/>
      <c r="N164" s="266"/>
      <c r="O164" s="266"/>
      <c r="P164" s="266"/>
      <c r="Q164" s="266"/>
      <c r="R164" s="266"/>
      <c r="S164" s="266"/>
      <c r="T164" s="266"/>
      <c r="U164" s="266"/>
      <c r="V164" s="266"/>
      <c r="W164" s="266"/>
      <c r="X164" s="266"/>
      <c r="Y164" s="266"/>
      <c r="Z164" s="266"/>
      <c r="AA164" s="266"/>
      <c r="AB164" s="266"/>
      <c r="AC164" s="267"/>
    </row>
    <row r="165" spans="1:29">
      <c r="A165" s="382" t="s">
        <v>349</v>
      </c>
      <c r="B165" s="382"/>
      <c r="C165" s="382"/>
      <c r="D165" s="382"/>
      <c r="E165" s="382"/>
      <c r="F165" s="382"/>
      <c r="G165" s="382"/>
      <c r="H165" s="382"/>
      <c r="I165" s="261"/>
      <c r="J165" s="268"/>
      <c r="AC165" s="269"/>
    </row>
    <row r="166" spans="1:29" ht="26.25">
      <c r="E166" s="383" t="s">
        <v>230</v>
      </c>
      <c r="F166" s="384"/>
      <c r="G166" s="383" t="s">
        <v>231</v>
      </c>
      <c r="H166" s="383"/>
      <c r="I166" s="270"/>
      <c r="J166" s="261"/>
      <c r="AC166" s="269"/>
    </row>
    <row r="167" spans="1:29" ht="27">
      <c r="A167" s="261" t="s">
        <v>242</v>
      </c>
      <c r="D167" s="271"/>
      <c r="F167" s="271">
        <f>+F141+20000000</f>
        <v>41555435.739999995</v>
      </c>
      <c r="H167" s="262">
        <f>50000000+20000000</f>
        <v>70000000</v>
      </c>
      <c r="I167" s="265" t="s">
        <v>250</v>
      </c>
      <c r="K167" s="266"/>
      <c r="L167" s="266"/>
      <c r="M167" s="261" t="s">
        <v>255</v>
      </c>
      <c r="AC167" s="269"/>
    </row>
    <row r="168" spans="1:29" ht="27">
      <c r="A168" s="261" t="s">
        <v>393</v>
      </c>
      <c r="D168" s="271"/>
      <c r="E168" s="262">
        <v>0</v>
      </c>
      <c r="F168" s="271"/>
      <c r="G168" s="262">
        <v>0</v>
      </c>
      <c r="I168" s="265" t="s">
        <v>251</v>
      </c>
      <c r="K168" s="266"/>
      <c r="L168" s="266"/>
      <c r="M168" s="261" t="s">
        <v>256</v>
      </c>
      <c r="AC168" s="269"/>
    </row>
    <row r="169" spans="1:29" ht="28.5">
      <c r="A169" s="261" t="s">
        <v>394</v>
      </c>
      <c r="D169" s="271"/>
      <c r="E169" s="272">
        <v>0</v>
      </c>
      <c r="F169" s="271">
        <f>+E168+E169</f>
        <v>0</v>
      </c>
      <c r="G169" s="272">
        <f>+-G168</f>
        <v>0</v>
      </c>
      <c r="H169" s="262">
        <f>+G168+G169</f>
        <v>0</v>
      </c>
      <c r="I169" s="265" t="s">
        <v>252</v>
      </c>
      <c r="K169" s="266"/>
      <c r="L169" s="266"/>
      <c r="M169" s="261" t="s">
        <v>257</v>
      </c>
      <c r="AC169" s="269"/>
    </row>
    <row r="170" spans="1:29" ht="27">
      <c r="A170" s="261" t="s">
        <v>243</v>
      </c>
      <c r="D170" s="271"/>
      <c r="F170" s="271">
        <f>+F167+E168+E169</f>
        <v>41555435.739999995</v>
      </c>
      <c r="H170" s="262">
        <f>H167+G168+G169</f>
        <v>70000000</v>
      </c>
      <c r="I170" s="265" t="s">
        <v>243</v>
      </c>
      <c r="K170" s="266"/>
      <c r="L170" s="266"/>
      <c r="M170" s="261" t="s">
        <v>258</v>
      </c>
      <c r="AC170" s="269"/>
    </row>
    <row r="171" spans="1:29" ht="28.5">
      <c r="A171" s="261" t="s">
        <v>395</v>
      </c>
      <c r="D171" s="271"/>
      <c r="F171" s="273">
        <v>0</v>
      </c>
      <c r="H171" s="274">
        <v>4695950</v>
      </c>
      <c r="I171" s="265" t="s">
        <v>259</v>
      </c>
      <c r="K171" s="266"/>
      <c r="L171" s="266"/>
      <c r="M171" s="261" t="s">
        <v>260</v>
      </c>
      <c r="AC171" s="269"/>
    </row>
    <row r="172" spans="1:29" ht="27">
      <c r="A172" s="261" t="s">
        <v>244</v>
      </c>
      <c r="D172" s="271"/>
      <c r="F172" s="271">
        <f>+F170+F171</f>
        <v>41555435.739999995</v>
      </c>
      <c r="H172" s="262">
        <f>+H170+H171</f>
        <v>74695950</v>
      </c>
      <c r="I172" s="275" t="s">
        <v>244</v>
      </c>
      <c r="K172" s="266"/>
      <c r="L172" s="266"/>
      <c r="M172" s="261" t="s">
        <v>261</v>
      </c>
      <c r="AC172" s="269"/>
    </row>
    <row r="173" spans="1:29" ht="27">
      <c r="A173" s="261" t="s">
        <v>396</v>
      </c>
      <c r="D173" s="271"/>
      <c r="F173" s="271"/>
      <c r="I173" s="265" t="s">
        <v>253</v>
      </c>
      <c r="K173" s="266"/>
      <c r="L173" s="266"/>
      <c r="M173" s="261" t="s">
        <v>262</v>
      </c>
      <c r="AC173" s="269"/>
    </row>
    <row r="174" spans="1:29" ht="27">
      <c r="B174" s="261" t="s">
        <v>223</v>
      </c>
      <c r="C174" s="261" t="s">
        <v>350</v>
      </c>
      <c r="D174" s="271"/>
      <c r="F174" s="271"/>
      <c r="I174" s="265"/>
      <c r="K174" s="266"/>
      <c r="L174" s="266"/>
      <c r="AC174" s="269"/>
    </row>
    <row r="175" spans="1:29" ht="27">
      <c r="C175" s="261" t="s">
        <v>352</v>
      </c>
      <c r="D175" s="271">
        <v>20130.72</v>
      </c>
      <c r="F175" s="271"/>
      <c r="G175" s="262">
        <f>+D175</f>
        <v>20130.72</v>
      </c>
      <c r="I175" s="265"/>
      <c r="K175" s="266"/>
      <c r="L175" s="266"/>
      <c r="AC175" s="269"/>
    </row>
    <row r="176" spans="1:29" ht="28.5">
      <c r="C176" s="261" t="s">
        <v>353</v>
      </c>
      <c r="D176" s="273">
        <v>3978943</v>
      </c>
      <c r="E176" s="262">
        <f>+D175+D176</f>
        <v>3999073.72</v>
      </c>
      <c r="F176" s="276">
        <f>+-E176</f>
        <v>-3999073.72</v>
      </c>
      <c r="G176" s="262">
        <f>+D176</f>
        <v>3978943</v>
      </c>
      <c r="I176" s="265"/>
      <c r="K176" s="266"/>
      <c r="L176" s="266"/>
      <c r="AC176" s="269"/>
    </row>
    <row r="177" spans="1:29" ht="27">
      <c r="B177" s="261" t="s">
        <v>223</v>
      </c>
      <c r="C177" s="261" t="s">
        <v>351</v>
      </c>
      <c r="D177" s="271"/>
      <c r="F177" s="271"/>
      <c r="I177" s="265"/>
      <c r="K177" s="266"/>
      <c r="L177" s="266"/>
      <c r="AC177" s="269"/>
    </row>
    <row r="178" spans="1:29" ht="28.5">
      <c r="C178" s="261" t="s">
        <v>353</v>
      </c>
      <c r="D178" s="273">
        <v>413908</v>
      </c>
      <c r="E178" s="262">
        <f>+D178</f>
        <v>413908</v>
      </c>
      <c r="F178" s="276">
        <f>+-E178</f>
        <v>-413908</v>
      </c>
      <c r="G178" s="262">
        <f>+D178</f>
        <v>413908</v>
      </c>
      <c r="I178" s="265"/>
      <c r="K178" s="266"/>
      <c r="L178" s="266"/>
      <c r="AC178" s="269"/>
    </row>
    <row r="179" spans="1:29" ht="27">
      <c r="B179" s="261" t="s">
        <v>223</v>
      </c>
      <c r="C179" s="261" t="s">
        <v>336</v>
      </c>
      <c r="D179" s="271"/>
      <c r="F179" s="271"/>
      <c r="I179" s="270"/>
      <c r="J179" s="265"/>
      <c r="K179" s="266"/>
      <c r="L179" s="266"/>
      <c r="M179" s="261" t="s">
        <v>254</v>
      </c>
      <c r="AC179" s="269"/>
    </row>
    <row r="180" spans="1:29" ht="27">
      <c r="B180" s="261" t="s">
        <v>4</v>
      </c>
      <c r="C180" s="261" t="s">
        <v>337</v>
      </c>
      <c r="D180" s="271">
        <f>104000+64260</f>
        <v>168260</v>
      </c>
      <c r="F180" s="271"/>
      <c r="G180" s="262">
        <f>+G135+D180</f>
        <v>1511180</v>
      </c>
      <c r="I180" s="270"/>
      <c r="J180" s="265"/>
      <c r="K180" s="266"/>
      <c r="L180" s="266"/>
      <c r="AC180" s="269"/>
    </row>
    <row r="181" spans="1:29" ht="27">
      <c r="C181" s="261" t="s">
        <v>341</v>
      </c>
      <c r="D181" s="271">
        <v>0</v>
      </c>
      <c r="F181" s="271"/>
      <c r="G181" s="262">
        <f>+G136+D181</f>
        <v>20057574</v>
      </c>
      <c r="I181" s="270"/>
      <c r="J181" s="265"/>
      <c r="K181" s="266"/>
      <c r="L181" s="266"/>
      <c r="AC181" s="269"/>
    </row>
    <row r="182" spans="1:29" ht="27">
      <c r="C182" s="261" t="s">
        <v>338</v>
      </c>
      <c r="D182" s="271">
        <f>174919.6+113344.48+34720.12</f>
        <v>322984.2</v>
      </c>
      <c r="F182" s="271"/>
      <c r="G182" s="262">
        <f>+G137+D182</f>
        <v>1737614.46</v>
      </c>
      <c r="I182" s="270"/>
      <c r="J182" s="265"/>
      <c r="K182" s="266"/>
      <c r="L182" s="266"/>
      <c r="AC182" s="269"/>
    </row>
    <row r="183" spans="1:29" ht="27">
      <c r="C183" s="261" t="s">
        <v>339</v>
      </c>
      <c r="D183" s="271">
        <v>191360</v>
      </c>
      <c r="F183" s="271"/>
      <c r="G183" s="262">
        <f>+G138+D183</f>
        <v>4197200</v>
      </c>
      <c r="I183" s="270"/>
      <c r="J183" s="265"/>
      <c r="K183" s="266"/>
      <c r="L183" s="266"/>
      <c r="AC183" s="269"/>
    </row>
    <row r="184" spans="1:29" ht="28.5">
      <c r="C184" s="261" t="s">
        <v>340</v>
      </c>
      <c r="D184" s="273">
        <v>0</v>
      </c>
      <c r="E184" s="262">
        <f>+D180+D181+D182+D183+D184</f>
        <v>682604.2</v>
      </c>
      <c r="F184" s="276">
        <f>+-E184</f>
        <v>-682604.2</v>
      </c>
      <c r="G184" s="262">
        <f>+G139+D184</f>
        <v>6319550</v>
      </c>
      <c r="H184" s="283">
        <f>G175+G176+G178+G180+G181+G182+G183+G184</f>
        <v>38236100.18</v>
      </c>
      <c r="I184" s="270"/>
      <c r="J184" s="265"/>
      <c r="K184" s="266"/>
      <c r="L184" s="266"/>
      <c r="AC184" s="269"/>
    </row>
    <row r="185" spans="1:29" ht="27">
      <c r="D185" s="271"/>
      <c r="F185" s="271"/>
      <c r="I185" s="270"/>
      <c r="J185" s="266"/>
      <c r="K185" s="266"/>
      <c r="L185" s="266"/>
      <c r="AC185" s="269"/>
    </row>
    <row r="186" spans="1:29" ht="28.5">
      <c r="A186" s="261" t="s">
        <v>248</v>
      </c>
      <c r="D186" s="271"/>
      <c r="F186" s="273">
        <f>+F172+F176+F178+F184</f>
        <v>36459849.819999993</v>
      </c>
      <c r="H186" s="274">
        <f>+H172-H184</f>
        <v>36459849.82</v>
      </c>
      <c r="I186" s="265" t="s">
        <v>248</v>
      </c>
      <c r="K186" s="266"/>
      <c r="L186" s="266"/>
      <c r="M186" s="261" t="s">
        <v>264</v>
      </c>
      <c r="AC186" s="269"/>
    </row>
    <row r="187" spans="1:29" ht="27">
      <c r="I187" s="278"/>
      <c r="J187" s="279"/>
      <c r="K187" s="280"/>
      <c r="L187" s="280"/>
      <c r="M187" s="281" t="s">
        <v>263</v>
      </c>
      <c r="N187" s="281"/>
      <c r="O187" s="281"/>
      <c r="P187" s="281"/>
      <c r="Q187" s="281"/>
      <c r="R187" s="281"/>
      <c r="S187" s="281"/>
      <c r="T187" s="281"/>
      <c r="U187" s="281"/>
      <c r="V187" s="281"/>
      <c r="W187" s="281"/>
      <c r="X187" s="281"/>
      <c r="Y187" s="281"/>
      <c r="Z187" s="281"/>
      <c r="AA187" s="281"/>
      <c r="AB187" s="281"/>
      <c r="AC187" s="282"/>
    </row>
    <row r="188" spans="1:29" ht="12" customHeight="1">
      <c r="J188" s="261"/>
    </row>
    <row r="189" spans="1:29">
      <c r="E189" s="262" t="s">
        <v>232</v>
      </c>
      <c r="J189" s="261"/>
      <c r="L189" s="285">
        <f>+H142-H186</f>
        <v>-36459849.82</v>
      </c>
    </row>
    <row r="190" spans="1:29">
      <c r="J190" s="261"/>
      <c r="L190" s="285">
        <f>+F186-H186</f>
        <v>0</v>
      </c>
    </row>
    <row r="191" spans="1:29">
      <c r="D191" s="262" t="s">
        <v>233</v>
      </c>
      <c r="J191" s="261"/>
    </row>
    <row r="192" spans="1:29">
      <c r="D192" s="284" t="s">
        <v>327</v>
      </c>
      <c r="J192" s="261"/>
      <c r="L192" s="262">
        <f>23579726+1153580</f>
        <v>24733306</v>
      </c>
    </row>
    <row r="193" spans="4:12">
      <c r="D193" s="284" t="s">
        <v>328</v>
      </c>
      <c r="J193" s="261"/>
    </row>
    <row r="194" spans="4:12">
      <c r="D194" s="284"/>
      <c r="J194" s="261"/>
    </row>
    <row r="195" spans="4:12">
      <c r="I195" s="262">
        <v>18883776</v>
      </c>
      <c r="J195" s="261"/>
      <c r="L195" s="285">
        <f>+H186-F186</f>
        <v>0</v>
      </c>
    </row>
    <row r="196" spans="4:12">
      <c r="D196" s="262" t="s">
        <v>236</v>
      </c>
      <c r="I196" s="262">
        <f>+H171</f>
        <v>4695950</v>
      </c>
      <c r="J196" s="261"/>
    </row>
    <row r="197" spans="4:12">
      <c r="D197" s="262" t="s">
        <v>329</v>
      </c>
      <c r="I197" s="262">
        <f>+I195+I196</f>
        <v>23579726</v>
      </c>
      <c r="J197" s="261"/>
    </row>
    <row r="198" spans="4:12">
      <c r="D198" s="262" t="s">
        <v>299</v>
      </c>
      <c r="I198" s="262">
        <f>+I197-H186</f>
        <v>-12880123.82</v>
      </c>
    </row>
    <row r="199" spans="4:12">
      <c r="D199" s="262" t="s">
        <v>330</v>
      </c>
    </row>
    <row r="200" spans="4:12">
      <c r="D200" s="262" t="s">
        <v>331</v>
      </c>
    </row>
  </sheetData>
  <mergeCells count="40">
    <mergeCell ref="A125:H125"/>
    <mergeCell ref="E126:F126"/>
    <mergeCell ref="G126:H126"/>
    <mergeCell ref="I121:AC121"/>
    <mergeCell ref="A122:H122"/>
    <mergeCell ref="I122:AC122"/>
    <mergeCell ref="A123:H123"/>
    <mergeCell ref="A124:H124"/>
    <mergeCell ref="I1:AC1"/>
    <mergeCell ref="I2:AC2"/>
    <mergeCell ref="E6:F6"/>
    <mergeCell ref="G6:H6"/>
    <mergeCell ref="A2:H2"/>
    <mergeCell ref="A3:H3"/>
    <mergeCell ref="A5:H5"/>
    <mergeCell ref="A4:H4"/>
    <mergeCell ref="I41:AC41"/>
    <mergeCell ref="A42:H42"/>
    <mergeCell ref="I42:AC42"/>
    <mergeCell ref="A43:H43"/>
    <mergeCell ref="A44:H44"/>
    <mergeCell ref="A45:H45"/>
    <mergeCell ref="E46:F46"/>
    <mergeCell ref="G46:H46"/>
    <mergeCell ref="A85:H85"/>
    <mergeCell ref="E86:F86"/>
    <mergeCell ref="G86:H86"/>
    <mergeCell ref="I81:AC81"/>
    <mergeCell ref="A82:H82"/>
    <mergeCell ref="I82:AC82"/>
    <mergeCell ref="A83:H83"/>
    <mergeCell ref="A84:H84"/>
    <mergeCell ref="A165:H165"/>
    <mergeCell ref="E166:F166"/>
    <mergeCell ref="G166:H166"/>
    <mergeCell ref="I161:AC161"/>
    <mergeCell ref="A162:H162"/>
    <mergeCell ref="I162:AC162"/>
    <mergeCell ref="A163:H163"/>
    <mergeCell ref="A164:H164"/>
  </mergeCells>
  <pageMargins left="0.70866141732283472" right="0.31496062992125984" top="0.35433070866141736" bottom="0.35433070866141736" header="0.31496062992125984" footer="0.31496062992125984"/>
  <pageSetup paperSize="9" scale="90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00B0F0"/>
  </sheetPr>
  <dimension ref="A1:L94"/>
  <sheetViews>
    <sheetView view="pageBreakPreview" topLeftCell="A80" zoomScaleNormal="100" zoomScaleSheetLayoutView="100" workbookViewId="0">
      <selection activeCell="G82" sqref="G82"/>
    </sheetView>
  </sheetViews>
  <sheetFormatPr defaultRowHeight="20.25"/>
  <cols>
    <col min="1" max="1" width="6" style="1" customWidth="1"/>
    <col min="2" max="2" width="13" style="1" customWidth="1"/>
    <col min="3" max="3" width="19.42578125" style="1" customWidth="1"/>
    <col min="4" max="4" width="14.5703125" style="1" customWidth="1"/>
    <col min="5" max="6" width="17" style="1" customWidth="1"/>
    <col min="7" max="7" width="18.7109375" style="1" customWidth="1"/>
    <col min="8" max="8" width="13.5703125" style="104" customWidth="1"/>
    <col min="9" max="9" width="15" style="1" customWidth="1"/>
    <col min="10" max="16384" width="9.140625" style="1"/>
  </cols>
  <sheetData>
    <row r="1" spans="1:12" s="159" customFormat="1">
      <c r="A1" s="339" t="s">
        <v>86</v>
      </c>
      <c r="B1" s="339"/>
      <c r="C1" s="339"/>
      <c r="D1" s="339"/>
      <c r="E1" s="339"/>
      <c r="F1" s="339"/>
      <c r="G1" s="339"/>
      <c r="H1" s="339"/>
      <c r="I1" s="339"/>
      <c r="J1" s="109"/>
      <c r="K1" s="109"/>
      <c r="L1" s="109"/>
    </row>
    <row r="2" spans="1:12" s="159" customFormat="1">
      <c r="A2" s="339" t="s">
        <v>33</v>
      </c>
      <c r="B2" s="339"/>
      <c r="C2" s="339"/>
      <c r="D2" s="339"/>
      <c r="E2" s="339"/>
      <c r="F2" s="339"/>
      <c r="G2" s="339"/>
      <c r="H2" s="339"/>
      <c r="I2" s="339"/>
    </row>
    <row r="3" spans="1:12" s="159" customFormat="1">
      <c r="A3" s="344" t="s">
        <v>135</v>
      </c>
      <c r="B3" s="344"/>
      <c r="C3" s="344"/>
      <c r="D3" s="344"/>
      <c r="E3" s="344"/>
      <c r="F3" s="344"/>
      <c r="G3" s="344"/>
      <c r="H3" s="344"/>
      <c r="I3" s="344"/>
    </row>
    <row r="4" spans="1:12" s="159" customFormat="1" ht="18.75">
      <c r="A4" s="352" t="s">
        <v>0</v>
      </c>
      <c r="B4" s="160" t="s">
        <v>35</v>
      </c>
      <c r="C4" s="161" t="s">
        <v>15</v>
      </c>
      <c r="D4" s="161" t="s">
        <v>2</v>
      </c>
      <c r="E4" s="373" t="s">
        <v>4</v>
      </c>
      <c r="F4" s="374"/>
      <c r="G4" s="352" t="s">
        <v>37</v>
      </c>
      <c r="H4" s="401" t="s">
        <v>5</v>
      </c>
      <c r="I4" s="352" t="s">
        <v>10</v>
      </c>
    </row>
    <row r="5" spans="1:12" s="159" customFormat="1" ht="18.75">
      <c r="A5" s="353"/>
      <c r="B5" s="213" t="s">
        <v>36</v>
      </c>
      <c r="C5" s="162" t="s">
        <v>16</v>
      </c>
      <c r="D5" s="162" t="s">
        <v>34</v>
      </c>
      <c r="E5" s="375"/>
      <c r="F5" s="376"/>
      <c r="G5" s="353"/>
      <c r="H5" s="402"/>
      <c r="I5" s="377"/>
    </row>
    <row r="6" spans="1:12">
      <c r="A6" s="120"/>
      <c r="B6" s="286"/>
      <c r="C6" s="287"/>
      <c r="D6" s="286"/>
      <c r="E6" s="393"/>
      <c r="F6" s="394"/>
      <c r="G6" s="288"/>
      <c r="H6" s="289"/>
      <c r="I6" s="246"/>
    </row>
    <row r="7" spans="1:12">
      <c r="A7" s="120"/>
      <c r="B7" s="120"/>
      <c r="C7" s="290"/>
      <c r="D7" s="286"/>
      <c r="E7" s="403"/>
      <c r="F7" s="404"/>
      <c r="G7" s="290"/>
      <c r="H7" s="289"/>
      <c r="I7" s="246"/>
    </row>
    <row r="8" spans="1:12">
      <c r="A8" s="246"/>
      <c r="B8" s="246"/>
      <c r="C8" s="246"/>
      <c r="D8" s="246"/>
      <c r="E8" s="405"/>
      <c r="F8" s="406"/>
      <c r="G8" s="246"/>
      <c r="H8" s="247"/>
      <c r="I8" s="246"/>
    </row>
    <row r="9" spans="1:12">
      <c r="A9" s="246"/>
      <c r="B9" s="246"/>
      <c r="C9" s="246"/>
      <c r="D9" s="246"/>
      <c r="E9" s="405"/>
      <c r="F9" s="406"/>
      <c r="G9" s="246"/>
      <c r="H9" s="247"/>
      <c r="I9" s="246"/>
    </row>
    <row r="10" spans="1:12">
      <c r="A10" s="246"/>
      <c r="B10" s="246"/>
      <c r="C10" s="246"/>
      <c r="D10" s="246"/>
      <c r="E10" s="399"/>
      <c r="F10" s="400"/>
      <c r="G10" s="246"/>
      <c r="H10" s="247"/>
      <c r="I10" s="246"/>
    </row>
    <row r="11" spans="1:12" ht="21" thickBot="1">
      <c r="A11" s="154"/>
      <c r="B11" s="154"/>
      <c r="C11" s="154"/>
      <c r="D11" s="154"/>
      <c r="E11" s="391" t="s">
        <v>14</v>
      </c>
      <c r="F11" s="392"/>
      <c r="G11" s="177"/>
      <c r="H11" s="291">
        <f>+H6+H7</f>
        <v>0</v>
      </c>
      <c r="I11" s="154"/>
    </row>
    <row r="12" spans="1:12" ht="21" thickTop="1"/>
    <row r="15" spans="1:12">
      <c r="B15" s="110" t="s">
        <v>162</v>
      </c>
      <c r="C15" s="111" t="s">
        <v>163</v>
      </c>
      <c r="D15" s="111"/>
      <c r="E15" s="111" t="s">
        <v>88</v>
      </c>
      <c r="F15" s="110" t="s">
        <v>162</v>
      </c>
      <c r="G15" s="111" t="s">
        <v>163</v>
      </c>
      <c r="H15" s="111"/>
      <c r="I15" s="111" t="s">
        <v>89</v>
      </c>
    </row>
    <row r="16" spans="1:12">
      <c r="B16" s="111"/>
      <c r="C16" s="111" t="s">
        <v>165</v>
      </c>
      <c r="D16" s="111"/>
      <c r="E16" s="111"/>
      <c r="F16" s="111"/>
      <c r="G16" s="111" t="s">
        <v>165</v>
      </c>
      <c r="H16" s="111"/>
      <c r="I16" s="111"/>
    </row>
    <row r="17" spans="1:12">
      <c r="B17" s="110" t="s">
        <v>164</v>
      </c>
      <c r="C17" s="111" t="s">
        <v>167</v>
      </c>
      <c r="D17" s="111"/>
      <c r="E17" s="111"/>
      <c r="F17" s="110" t="s">
        <v>164</v>
      </c>
      <c r="G17" s="111" t="s">
        <v>166</v>
      </c>
      <c r="H17" s="111"/>
      <c r="I17" s="111"/>
    </row>
    <row r="18" spans="1:12">
      <c r="H18" s="180"/>
      <c r="I18" s="180"/>
    </row>
    <row r="19" spans="1:12">
      <c r="H19" s="180"/>
      <c r="I19" s="180"/>
    </row>
    <row r="20" spans="1:12">
      <c r="H20" s="180"/>
      <c r="I20" s="180"/>
    </row>
    <row r="21" spans="1:12">
      <c r="H21" s="180"/>
      <c r="I21" s="180"/>
    </row>
    <row r="22" spans="1:12">
      <c r="H22" s="180"/>
      <c r="I22" s="180"/>
    </row>
    <row r="26" spans="1:12" s="159" customFormat="1">
      <c r="A26" s="339" t="s">
        <v>287</v>
      </c>
      <c r="B26" s="339"/>
      <c r="C26" s="339"/>
      <c r="D26" s="339"/>
      <c r="E26" s="339"/>
      <c r="F26" s="339"/>
      <c r="G26" s="339"/>
      <c r="H26" s="339"/>
      <c r="I26" s="339"/>
      <c r="J26" s="109"/>
      <c r="K26" s="109"/>
      <c r="L26" s="109"/>
    </row>
    <row r="27" spans="1:12" s="159" customFormat="1">
      <c r="A27" s="339" t="s">
        <v>33</v>
      </c>
      <c r="B27" s="339"/>
      <c r="C27" s="339"/>
      <c r="D27" s="339"/>
      <c r="E27" s="339"/>
      <c r="F27" s="339"/>
      <c r="G27" s="339"/>
      <c r="H27" s="339"/>
      <c r="I27" s="339"/>
    </row>
    <row r="28" spans="1:12" s="159" customFormat="1">
      <c r="A28" s="344" t="s">
        <v>392</v>
      </c>
      <c r="B28" s="344"/>
      <c r="C28" s="344"/>
      <c r="D28" s="344"/>
      <c r="E28" s="344"/>
      <c r="F28" s="344"/>
      <c r="G28" s="344"/>
      <c r="H28" s="344"/>
      <c r="I28" s="344"/>
    </row>
    <row r="29" spans="1:12" s="159" customFormat="1" ht="18.75">
      <c r="A29" s="352" t="s">
        <v>0</v>
      </c>
      <c r="B29" s="160" t="s">
        <v>35</v>
      </c>
      <c r="C29" s="161" t="s">
        <v>15</v>
      </c>
      <c r="D29" s="161" t="s">
        <v>2</v>
      </c>
      <c r="E29" s="373" t="s">
        <v>4</v>
      </c>
      <c r="F29" s="374"/>
      <c r="G29" s="352" t="s">
        <v>37</v>
      </c>
      <c r="H29" s="401" t="s">
        <v>5</v>
      </c>
      <c r="I29" s="352" t="s">
        <v>10</v>
      </c>
    </row>
    <row r="30" spans="1:12" s="159" customFormat="1" ht="18.75">
      <c r="A30" s="353"/>
      <c r="B30" s="213" t="s">
        <v>36</v>
      </c>
      <c r="C30" s="162" t="s">
        <v>16</v>
      </c>
      <c r="D30" s="162" t="s">
        <v>34</v>
      </c>
      <c r="E30" s="375"/>
      <c r="F30" s="376"/>
      <c r="G30" s="353"/>
      <c r="H30" s="402"/>
      <c r="I30" s="377"/>
    </row>
    <row r="31" spans="1:12">
      <c r="A31" s="120"/>
      <c r="B31" s="286"/>
      <c r="C31" s="287"/>
      <c r="D31" s="286"/>
      <c r="E31" s="393"/>
      <c r="F31" s="394"/>
      <c r="G31" s="288"/>
      <c r="H31" s="289"/>
      <c r="I31" s="246"/>
    </row>
    <row r="32" spans="1:12">
      <c r="A32" s="124"/>
      <c r="B32" s="124"/>
      <c r="C32" s="292"/>
      <c r="D32" s="293"/>
      <c r="E32" s="395"/>
      <c r="F32" s="396"/>
      <c r="G32" s="292"/>
      <c r="H32" s="294"/>
      <c r="I32" s="152"/>
    </row>
    <row r="33" spans="1:10">
      <c r="A33" s="152"/>
      <c r="B33" s="152"/>
      <c r="C33" s="152"/>
      <c r="D33" s="152"/>
      <c r="E33" s="397"/>
      <c r="F33" s="398"/>
      <c r="G33" s="152"/>
      <c r="H33" s="242"/>
      <c r="I33" s="152"/>
    </row>
    <row r="34" spans="1:10">
      <c r="A34" s="152"/>
      <c r="B34" s="152"/>
      <c r="C34" s="152"/>
      <c r="D34" s="152"/>
      <c r="E34" s="397"/>
      <c r="F34" s="398"/>
      <c r="G34" s="152"/>
      <c r="H34" s="242"/>
      <c r="I34" s="152"/>
    </row>
    <row r="35" spans="1:10">
      <c r="A35" s="246"/>
      <c r="B35" s="246"/>
      <c r="C35" s="246"/>
      <c r="D35" s="246"/>
      <c r="E35" s="399"/>
      <c r="F35" s="400"/>
      <c r="G35" s="246"/>
      <c r="H35" s="247"/>
      <c r="I35" s="246"/>
    </row>
    <row r="36" spans="1:10" ht="21" thickBot="1">
      <c r="A36" s="154"/>
      <c r="B36" s="154"/>
      <c r="C36" s="154"/>
      <c r="D36" s="154"/>
      <c r="E36" s="391" t="s">
        <v>14</v>
      </c>
      <c r="F36" s="392"/>
      <c r="G36" s="177"/>
      <c r="H36" s="291">
        <f>+H31+H32</f>
        <v>0</v>
      </c>
      <c r="I36" s="154"/>
    </row>
    <row r="37" spans="1:10" ht="21" thickTop="1"/>
    <row r="40" spans="1:10">
      <c r="B40" s="110" t="s">
        <v>162</v>
      </c>
      <c r="C40" s="111" t="s">
        <v>187</v>
      </c>
      <c r="D40" s="103"/>
      <c r="E40" s="111" t="s">
        <v>88</v>
      </c>
      <c r="F40" s="110"/>
      <c r="G40" s="111" t="s">
        <v>309</v>
      </c>
      <c r="H40" s="180"/>
      <c r="I40" s="111"/>
      <c r="J40" s="103"/>
    </row>
    <row r="41" spans="1:10">
      <c r="B41" s="111"/>
      <c r="C41" s="111" t="s">
        <v>298</v>
      </c>
      <c r="D41" s="111"/>
      <c r="F41" s="111"/>
      <c r="G41" s="111" t="s">
        <v>381</v>
      </c>
      <c r="H41" s="180"/>
      <c r="I41" s="111"/>
      <c r="J41" s="103"/>
    </row>
    <row r="42" spans="1:10">
      <c r="B42" s="110" t="s">
        <v>164</v>
      </c>
      <c r="C42" s="111" t="s">
        <v>297</v>
      </c>
      <c r="D42" s="111"/>
      <c r="F42" s="158" t="s">
        <v>386</v>
      </c>
      <c r="G42" s="111"/>
      <c r="H42" s="180"/>
      <c r="I42" s="111"/>
      <c r="J42" s="103"/>
    </row>
    <row r="43" spans="1:10">
      <c r="B43" s="103"/>
      <c r="C43" s="103"/>
      <c r="D43" s="103"/>
      <c r="F43" s="1" t="s">
        <v>308</v>
      </c>
      <c r="G43" s="104"/>
      <c r="H43" s="1"/>
      <c r="I43" s="103"/>
      <c r="J43" s="103"/>
    </row>
    <row r="44" spans="1:10">
      <c r="B44" s="103"/>
      <c r="C44" s="103"/>
      <c r="D44" s="103"/>
      <c r="F44" s="1" t="s">
        <v>354</v>
      </c>
      <c r="G44" s="104"/>
      <c r="H44" s="1"/>
      <c r="I44" s="103"/>
      <c r="J44" s="103"/>
    </row>
    <row r="51" spans="1:12" s="159" customFormat="1">
      <c r="A51" s="339" t="s">
        <v>287</v>
      </c>
      <c r="B51" s="339"/>
      <c r="C51" s="339"/>
      <c r="D51" s="339"/>
      <c r="E51" s="339"/>
      <c r="F51" s="339"/>
      <c r="G51" s="339"/>
      <c r="H51" s="339"/>
      <c r="I51" s="339"/>
      <c r="J51" s="109"/>
      <c r="K51" s="109"/>
      <c r="L51" s="109"/>
    </row>
    <row r="52" spans="1:12" s="159" customFormat="1">
      <c r="A52" s="339" t="s">
        <v>33</v>
      </c>
      <c r="B52" s="339"/>
      <c r="C52" s="339"/>
      <c r="D52" s="339"/>
      <c r="E52" s="339"/>
      <c r="F52" s="339"/>
      <c r="G52" s="339"/>
      <c r="H52" s="339"/>
      <c r="I52" s="339"/>
    </row>
    <row r="53" spans="1:12" s="159" customFormat="1">
      <c r="A53" s="344" t="s">
        <v>398</v>
      </c>
      <c r="B53" s="344"/>
      <c r="C53" s="344"/>
      <c r="D53" s="344"/>
      <c r="E53" s="344"/>
      <c r="F53" s="344"/>
      <c r="G53" s="344"/>
      <c r="H53" s="344"/>
      <c r="I53" s="344"/>
    </row>
    <row r="54" spans="1:12" s="159" customFormat="1" ht="18.75">
      <c r="A54" s="352" t="s">
        <v>0</v>
      </c>
      <c r="B54" s="160" t="s">
        <v>35</v>
      </c>
      <c r="C54" s="161" t="s">
        <v>15</v>
      </c>
      <c r="D54" s="161" t="s">
        <v>2</v>
      </c>
      <c r="E54" s="373" t="s">
        <v>4</v>
      </c>
      <c r="F54" s="374"/>
      <c r="G54" s="352" t="s">
        <v>37</v>
      </c>
      <c r="H54" s="401" t="s">
        <v>5</v>
      </c>
      <c r="I54" s="352" t="s">
        <v>10</v>
      </c>
    </row>
    <row r="55" spans="1:12" s="159" customFormat="1" ht="18.75">
      <c r="A55" s="353"/>
      <c r="B55" s="213" t="s">
        <v>36</v>
      </c>
      <c r="C55" s="162" t="s">
        <v>16</v>
      </c>
      <c r="D55" s="162" t="s">
        <v>34</v>
      </c>
      <c r="E55" s="375"/>
      <c r="F55" s="376"/>
      <c r="G55" s="353"/>
      <c r="H55" s="402"/>
      <c r="I55" s="377"/>
    </row>
    <row r="56" spans="1:12">
      <c r="A56" s="120"/>
      <c r="B56" s="286"/>
      <c r="C56" s="287"/>
      <c r="D56" s="286"/>
      <c r="E56" s="393"/>
      <c r="F56" s="394"/>
      <c r="G56" s="288"/>
      <c r="H56" s="289"/>
      <c r="I56" s="246"/>
    </row>
    <row r="57" spans="1:12">
      <c r="A57" s="124"/>
      <c r="B57" s="124"/>
      <c r="C57" s="292"/>
      <c r="D57" s="293"/>
      <c r="E57" s="395"/>
      <c r="F57" s="396"/>
      <c r="G57" s="292"/>
      <c r="H57" s="294"/>
      <c r="I57" s="152"/>
    </row>
    <row r="58" spans="1:12">
      <c r="A58" s="152"/>
      <c r="B58" s="152"/>
      <c r="C58" s="152"/>
      <c r="D58" s="152"/>
      <c r="E58" s="397"/>
      <c r="F58" s="398"/>
      <c r="G58" s="152"/>
      <c r="H58" s="242"/>
      <c r="I58" s="152"/>
    </row>
    <row r="59" spans="1:12">
      <c r="A59" s="152"/>
      <c r="B59" s="152"/>
      <c r="C59" s="152"/>
      <c r="D59" s="152"/>
      <c r="E59" s="397"/>
      <c r="F59" s="398"/>
      <c r="G59" s="152"/>
      <c r="H59" s="242"/>
      <c r="I59" s="152"/>
    </row>
    <row r="60" spans="1:12">
      <c r="A60" s="246"/>
      <c r="B60" s="246"/>
      <c r="C60" s="246"/>
      <c r="D60" s="246"/>
      <c r="E60" s="399"/>
      <c r="F60" s="400"/>
      <c r="G60" s="246"/>
      <c r="H60" s="247"/>
      <c r="I60" s="246"/>
    </row>
    <row r="61" spans="1:12" ht="21" thickBot="1">
      <c r="A61" s="154"/>
      <c r="B61" s="154"/>
      <c r="C61" s="154"/>
      <c r="D61" s="154"/>
      <c r="E61" s="391" t="s">
        <v>14</v>
      </c>
      <c r="F61" s="392"/>
      <c r="G61" s="177"/>
      <c r="H61" s="291">
        <f>+H56+H57</f>
        <v>0</v>
      </c>
      <c r="I61" s="154"/>
    </row>
    <row r="62" spans="1:12" ht="21" thickTop="1"/>
    <row r="65" spans="1:12">
      <c r="B65" s="110" t="s">
        <v>162</v>
      </c>
      <c r="C65" s="111" t="s">
        <v>187</v>
      </c>
      <c r="D65" s="103"/>
      <c r="E65" s="111" t="s">
        <v>88</v>
      </c>
      <c r="F65" s="110"/>
      <c r="G65" s="111" t="s">
        <v>309</v>
      </c>
      <c r="H65" s="180"/>
      <c r="I65" s="111"/>
      <c r="J65" s="103"/>
    </row>
    <row r="66" spans="1:12">
      <c r="B66" s="111"/>
      <c r="C66" s="111" t="s">
        <v>298</v>
      </c>
      <c r="D66" s="111"/>
      <c r="F66" s="111"/>
      <c r="G66" s="111" t="s">
        <v>381</v>
      </c>
      <c r="H66" s="180"/>
      <c r="I66" s="111"/>
      <c r="J66" s="103"/>
    </row>
    <row r="67" spans="1:12">
      <c r="B67" s="110" t="s">
        <v>164</v>
      </c>
      <c r="C67" s="111" t="s">
        <v>297</v>
      </c>
      <c r="D67" s="111"/>
      <c r="F67" s="158" t="s">
        <v>386</v>
      </c>
      <c r="G67" s="111"/>
      <c r="H67" s="180"/>
      <c r="I67" s="111"/>
      <c r="J67" s="103"/>
    </row>
    <row r="68" spans="1:12">
      <c r="B68" s="103"/>
      <c r="C68" s="103"/>
      <c r="D68" s="103"/>
      <c r="F68" s="1" t="s">
        <v>308</v>
      </c>
      <c r="G68" s="104"/>
      <c r="H68" s="1"/>
      <c r="I68" s="103"/>
      <c r="J68" s="103"/>
    </row>
    <row r="69" spans="1:12">
      <c r="B69" s="103"/>
      <c r="C69" s="103"/>
      <c r="D69" s="103"/>
      <c r="F69" s="1" t="s">
        <v>354</v>
      </c>
      <c r="G69" s="104"/>
      <c r="H69" s="1"/>
      <c r="I69" s="103"/>
      <c r="J69" s="103"/>
    </row>
    <row r="76" spans="1:12" s="159" customFormat="1">
      <c r="A76" s="339" t="s">
        <v>287</v>
      </c>
      <c r="B76" s="339"/>
      <c r="C76" s="339"/>
      <c r="D76" s="339"/>
      <c r="E76" s="339"/>
      <c r="F76" s="339"/>
      <c r="G76" s="339"/>
      <c r="H76" s="339"/>
      <c r="I76" s="339"/>
      <c r="J76" s="109"/>
      <c r="K76" s="109"/>
      <c r="L76" s="109"/>
    </row>
    <row r="77" spans="1:12" s="159" customFormat="1">
      <c r="A77" s="339" t="s">
        <v>33</v>
      </c>
      <c r="B77" s="339"/>
      <c r="C77" s="339"/>
      <c r="D77" s="339"/>
      <c r="E77" s="339"/>
      <c r="F77" s="339"/>
      <c r="G77" s="339"/>
      <c r="H77" s="339"/>
      <c r="I77" s="339"/>
    </row>
    <row r="78" spans="1:12" s="159" customFormat="1">
      <c r="A78" s="344" t="s">
        <v>401</v>
      </c>
      <c r="B78" s="344"/>
      <c r="C78" s="344"/>
      <c r="D78" s="344"/>
      <c r="E78" s="344"/>
      <c r="F78" s="344"/>
      <c r="G78" s="344"/>
      <c r="H78" s="344"/>
      <c r="I78" s="344"/>
    </row>
    <row r="79" spans="1:12" s="159" customFormat="1" ht="18.75">
      <c r="A79" s="352" t="s">
        <v>0</v>
      </c>
      <c r="B79" s="160" t="s">
        <v>35</v>
      </c>
      <c r="C79" s="161" t="s">
        <v>15</v>
      </c>
      <c r="D79" s="161" t="s">
        <v>2</v>
      </c>
      <c r="E79" s="373" t="s">
        <v>4</v>
      </c>
      <c r="F79" s="374"/>
      <c r="G79" s="352" t="s">
        <v>37</v>
      </c>
      <c r="H79" s="401" t="s">
        <v>5</v>
      </c>
      <c r="I79" s="352" t="s">
        <v>10</v>
      </c>
    </row>
    <row r="80" spans="1:12" s="159" customFormat="1" ht="18.75">
      <c r="A80" s="353"/>
      <c r="B80" s="213" t="s">
        <v>36</v>
      </c>
      <c r="C80" s="162" t="s">
        <v>16</v>
      </c>
      <c r="D80" s="162" t="s">
        <v>34</v>
      </c>
      <c r="E80" s="375"/>
      <c r="F80" s="376"/>
      <c r="G80" s="353"/>
      <c r="H80" s="402"/>
      <c r="I80" s="377"/>
    </row>
    <row r="81" spans="1:10">
      <c r="A81" s="120"/>
      <c r="B81" s="286"/>
      <c r="C81" s="287"/>
      <c r="D81" s="286"/>
      <c r="E81" s="393"/>
      <c r="F81" s="394"/>
      <c r="G81" s="288"/>
      <c r="H81" s="289"/>
      <c r="I81" s="246"/>
    </row>
    <row r="82" spans="1:10">
      <c r="A82" s="124"/>
      <c r="B82" s="124"/>
      <c r="C82" s="292"/>
      <c r="D82" s="293"/>
      <c r="E82" s="395"/>
      <c r="F82" s="396"/>
      <c r="G82" s="292"/>
      <c r="H82" s="294"/>
      <c r="I82" s="152"/>
    </row>
    <row r="83" spans="1:10">
      <c r="A83" s="152"/>
      <c r="B83" s="152"/>
      <c r="C83" s="152"/>
      <c r="D83" s="152"/>
      <c r="E83" s="397"/>
      <c r="F83" s="398"/>
      <c r="G83" s="152"/>
      <c r="H83" s="242"/>
      <c r="I83" s="152"/>
    </row>
    <row r="84" spans="1:10">
      <c r="A84" s="152"/>
      <c r="B84" s="152"/>
      <c r="C84" s="152"/>
      <c r="D84" s="152"/>
      <c r="E84" s="397"/>
      <c r="F84" s="398"/>
      <c r="G84" s="152"/>
      <c r="H84" s="242"/>
      <c r="I84" s="152"/>
    </row>
    <row r="85" spans="1:10">
      <c r="A85" s="246"/>
      <c r="B85" s="246"/>
      <c r="C85" s="246"/>
      <c r="D85" s="246"/>
      <c r="E85" s="399"/>
      <c r="F85" s="400"/>
      <c r="G85" s="246"/>
      <c r="H85" s="247"/>
      <c r="I85" s="246"/>
    </row>
    <row r="86" spans="1:10" ht="21" thickBot="1">
      <c r="A86" s="154"/>
      <c r="B86" s="154"/>
      <c r="C86" s="154"/>
      <c r="D86" s="154"/>
      <c r="E86" s="391" t="s">
        <v>14</v>
      </c>
      <c r="F86" s="392"/>
      <c r="G86" s="177"/>
      <c r="H86" s="291">
        <f>+H81+H82</f>
        <v>0</v>
      </c>
      <c r="I86" s="154"/>
    </row>
    <row r="87" spans="1:10" ht="21" thickTop="1"/>
    <row r="90" spans="1:10">
      <c r="B90" s="110" t="s">
        <v>162</v>
      </c>
      <c r="C90" s="111" t="s">
        <v>187</v>
      </c>
      <c r="D90" s="103"/>
      <c r="E90" s="111" t="s">
        <v>88</v>
      </c>
      <c r="F90" s="110"/>
      <c r="G90" s="111" t="s">
        <v>309</v>
      </c>
      <c r="H90" s="180"/>
      <c r="I90" s="111"/>
      <c r="J90" s="103"/>
    </row>
    <row r="91" spans="1:10">
      <c r="B91" s="111"/>
      <c r="C91" s="111" t="s">
        <v>298</v>
      </c>
      <c r="D91" s="111"/>
      <c r="F91" s="111"/>
      <c r="G91" s="111" t="s">
        <v>381</v>
      </c>
      <c r="H91" s="180"/>
      <c r="I91" s="111"/>
      <c r="J91" s="103"/>
    </row>
    <row r="92" spans="1:10">
      <c r="B92" s="110" t="s">
        <v>164</v>
      </c>
      <c r="C92" s="111" t="s">
        <v>297</v>
      </c>
      <c r="D92" s="111"/>
      <c r="F92" s="158" t="s">
        <v>386</v>
      </c>
      <c r="G92" s="111"/>
      <c r="H92" s="180"/>
      <c r="I92" s="111"/>
      <c r="J92" s="103"/>
    </row>
    <row r="93" spans="1:10">
      <c r="B93" s="103"/>
      <c r="C93" s="103"/>
      <c r="D93" s="103"/>
      <c r="F93" s="1" t="s">
        <v>308</v>
      </c>
      <c r="G93" s="104"/>
      <c r="H93" s="1"/>
      <c r="I93" s="103"/>
      <c r="J93" s="103"/>
    </row>
    <row r="94" spans="1:10">
      <c r="B94" s="103"/>
      <c r="C94" s="103"/>
      <c r="D94" s="103"/>
      <c r="F94" s="1" t="s">
        <v>354</v>
      </c>
      <c r="G94" s="104"/>
      <c r="H94" s="1"/>
      <c r="I94" s="103"/>
      <c r="J94" s="103"/>
    </row>
  </sheetData>
  <mergeCells count="56">
    <mergeCell ref="E86:F86"/>
    <mergeCell ref="E81:F81"/>
    <mergeCell ref="E82:F82"/>
    <mergeCell ref="E83:F83"/>
    <mergeCell ref="E84:F84"/>
    <mergeCell ref="E85:F85"/>
    <mergeCell ref="A76:I76"/>
    <mergeCell ref="A77:I77"/>
    <mergeCell ref="A78:I78"/>
    <mergeCell ref="A79:A80"/>
    <mergeCell ref="E79:F80"/>
    <mergeCell ref="G79:G80"/>
    <mergeCell ref="H79:H80"/>
    <mergeCell ref="I79:I80"/>
    <mergeCell ref="E32:F32"/>
    <mergeCell ref="E33:F33"/>
    <mergeCell ref="E34:F34"/>
    <mergeCell ref="E35:F35"/>
    <mergeCell ref="E36:F36"/>
    <mergeCell ref="E31:F31"/>
    <mergeCell ref="E11:F11"/>
    <mergeCell ref="E6:F6"/>
    <mergeCell ref="E7:F7"/>
    <mergeCell ref="E8:F8"/>
    <mergeCell ref="E9:F9"/>
    <mergeCell ref="E10:F10"/>
    <mergeCell ref="A26:I26"/>
    <mergeCell ref="A27:I27"/>
    <mergeCell ref="A28:I28"/>
    <mergeCell ref="A29:A30"/>
    <mergeCell ref="E29:F30"/>
    <mergeCell ref="G29:G30"/>
    <mergeCell ref="H29:H30"/>
    <mergeCell ref="I29:I30"/>
    <mergeCell ref="A1:I1"/>
    <mergeCell ref="A2:I2"/>
    <mergeCell ref="A3:I3"/>
    <mergeCell ref="I4:I5"/>
    <mergeCell ref="A4:A5"/>
    <mergeCell ref="H4:H5"/>
    <mergeCell ref="G4:G5"/>
    <mergeCell ref="E4:F5"/>
    <mergeCell ref="A51:I51"/>
    <mergeCell ref="A52:I52"/>
    <mergeCell ref="A53:I53"/>
    <mergeCell ref="A54:A55"/>
    <mergeCell ref="E54:F55"/>
    <mergeCell ref="G54:G55"/>
    <mergeCell ref="H54:H55"/>
    <mergeCell ref="I54:I55"/>
    <mergeCell ref="E61:F61"/>
    <mergeCell ref="E56:F56"/>
    <mergeCell ref="E57:F57"/>
    <mergeCell ref="E58:F58"/>
    <mergeCell ref="E59:F59"/>
    <mergeCell ref="E60:F60"/>
  </mergeCells>
  <phoneticPr fontId="2" type="noConversion"/>
  <pageMargins left="0.75" right="0.25" top="0.75" bottom="0.5" header="0.3" footer="0.3"/>
  <pageSetup paperSize="9" orientation="landscape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00B0F0"/>
  </sheetPr>
  <dimension ref="A1:H72"/>
  <sheetViews>
    <sheetView view="pageBreakPreview" topLeftCell="A66" zoomScaleNormal="110" zoomScaleSheetLayoutView="100" workbookViewId="0">
      <selection activeCell="G52" sqref="G52"/>
    </sheetView>
  </sheetViews>
  <sheetFormatPr defaultRowHeight="20.25"/>
  <cols>
    <col min="1" max="1" width="7.85546875" style="1" customWidth="1"/>
    <col min="2" max="3" width="15.42578125" style="1" customWidth="1"/>
    <col min="4" max="4" width="31.5703125" style="1" customWidth="1"/>
    <col min="5" max="5" width="21.7109375" style="104" customWidth="1"/>
    <col min="6" max="6" width="17.5703125" style="1" customWidth="1"/>
    <col min="7" max="7" width="15.28515625" style="1" customWidth="1"/>
    <col min="8" max="8" width="13.7109375" style="1" customWidth="1"/>
    <col min="9" max="16384" width="9.140625" style="1"/>
  </cols>
  <sheetData>
    <row r="1" spans="1:8">
      <c r="A1" s="339" t="s">
        <v>287</v>
      </c>
      <c r="B1" s="339"/>
      <c r="C1" s="339"/>
      <c r="D1" s="339"/>
      <c r="E1" s="339"/>
      <c r="F1" s="339"/>
      <c r="G1" s="339"/>
      <c r="H1" s="339"/>
    </row>
    <row r="2" spans="1:8">
      <c r="A2" s="339" t="s">
        <v>38</v>
      </c>
      <c r="B2" s="339"/>
      <c r="C2" s="339"/>
      <c r="D2" s="339"/>
      <c r="E2" s="339"/>
      <c r="F2" s="339"/>
      <c r="G2" s="339"/>
      <c r="H2" s="339"/>
    </row>
    <row r="3" spans="1:8">
      <c r="A3" s="339" t="s">
        <v>392</v>
      </c>
      <c r="B3" s="339"/>
      <c r="C3" s="339"/>
      <c r="D3" s="339"/>
      <c r="E3" s="339"/>
      <c r="F3" s="339"/>
      <c r="G3" s="339"/>
      <c r="H3" s="339"/>
    </row>
    <row r="4" spans="1:8">
      <c r="A4" s="346" t="s">
        <v>0</v>
      </c>
      <c r="B4" s="115" t="s">
        <v>39</v>
      </c>
      <c r="C4" s="115" t="s">
        <v>2</v>
      </c>
      <c r="D4" s="346" t="s">
        <v>41</v>
      </c>
      <c r="E4" s="378" t="s">
        <v>5</v>
      </c>
      <c r="F4" s="346" t="s">
        <v>17</v>
      </c>
      <c r="G4" s="115" t="s">
        <v>2</v>
      </c>
      <c r="H4" s="346" t="s">
        <v>10</v>
      </c>
    </row>
    <row r="5" spans="1:8">
      <c r="A5" s="347"/>
      <c r="B5" s="117" t="s">
        <v>16</v>
      </c>
      <c r="C5" s="117" t="s">
        <v>40</v>
      </c>
      <c r="D5" s="347"/>
      <c r="E5" s="379"/>
      <c r="F5" s="347"/>
      <c r="G5" s="117" t="s">
        <v>42</v>
      </c>
      <c r="H5" s="347"/>
    </row>
    <row r="6" spans="1:8">
      <c r="A6" s="255" t="s">
        <v>75</v>
      </c>
      <c r="B6" s="256" t="s">
        <v>75</v>
      </c>
      <c r="C6" s="257" t="s">
        <v>75</v>
      </c>
      <c r="D6" s="255" t="s">
        <v>75</v>
      </c>
      <c r="E6" s="255" t="s">
        <v>75</v>
      </c>
      <c r="F6" s="255" t="s">
        <v>75</v>
      </c>
      <c r="G6" s="255" t="s">
        <v>75</v>
      </c>
      <c r="H6" s="255" t="s">
        <v>75</v>
      </c>
    </row>
    <row r="7" spans="1:8">
      <c r="A7" s="124"/>
      <c r="B7" s="137"/>
      <c r="C7" s="241"/>
      <c r="D7" s="152"/>
      <c r="E7" s="242"/>
      <c r="F7" s="152"/>
      <c r="G7" s="152"/>
      <c r="H7" s="152"/>
    </row>
    <row r="8" spans="1:8">
      <c r="A8" s="124"/>
      <c r="B8" s="137"/>
      <c r="C8" s="241"/>
      <c r="D8" s="152"/>
      <c r="E8" s="242"/>
      <c r="F8" s="152"/>
      <c r="G8" s="152"/>
      <c r="H8" s="152"/>
    </row>
    <row r="9" spans="1:8">
      <c r="A9" s="124"/>
      <c r="B9" s="137"/>
      <c r="C9" s="241"/>
      <c r="D9" s="152"/>
      <c r="E9" s="242"/>
      <c r="F9" s="152"/>
      <c r="G9" s="152"/>
      <c r="H9" s="152"/>
    </row>
    <row r="10" spans="1:8">
      <c r="A10" s="120"/>
      <c r="B10" s="136"/>
      <c r="C10" s="295"/>
      <c r="D10" s="246"/>
      <c r="E10" s="247"/>
      <c r="F10" s="246"/>
      <c r="G10" s="246"/>
      <c r="H10" s="246"/>
    </row>
    <row r="11" spans="1:8" ht="21" thickBot="1">
      <c r="A11" s="154"/>
      <c r="B11" s="154"/>
      <c r="C11" s="154"/>
      <c r="D11" s="133" t="s">
        <v>14</v>
      </c>
      <c r="E11" s="135">
        <f>SUM(E6:E10)</f>
        <v>0</v>
      </c>
      <c r="F11" s="243"/>
      <c r="G11" s="243"/>
      <c r="H11" s="154"/>
    </row>
    <row r="12" spans="1:8" ht="21" thickTop="1"/>
    <row r="14" spans="1:8">
      <c r="A14" s="110" t="s">
        <v>162</v>
      </c>
      <c r="B14" s="111" t="s">
        <v>163</v>
      </c>
      <c r="C14" s="111"/>
      <c r="D14" s="111" t="s">
        <v>88</v>
      </c>
      <c r="E14" s="110" t="s">
        <v>162</v>
      </c>
      <c r="F14" s="111" t="s">
        <v>163</v>
      </c>
      <c r="G14" s="111"/>
      <c r="H14" s="111" t="s">
        <v>89</v>
      </c>
    </row>
    <row r="15" spans="1:8">
      <c r="A15" s="111"/>
      <c r="B15" s="111" t="s">
        <v>302</v>
      </c>
      <c r="C15" s="111"/>
      <c r="D15" s="111"/>
      <c r="E15" s="111"/>
      <c r="F15" s="111" t="s">
        <v>389</v>
      </c>
      <c r="G15" s="111"/>
      <c r="H15" s="111"/>
    </row>
    <row r="16" spans="1:8">
      <c r="A16" s="110" t="s">
        <v>164</v>
      </c>
      <c r="B16" s="111" t="s">
        <v>297</v>
      </c>
      <c r="C16" s="111"/>
      <c r="D16" s="111"/>
      <c r="E16" s="158" t="s">
        <v>387</v>
      </c>
      <c r="F16" s="111"/>
      <c r="G16" s="111"/>
      <c r="H16" s="111"/>
    </row>
    <row r="17" spans="1:8">
      <c r="E17" s="1" t="s">
        <v>310</v>
      </c>
    </row>
    <row r="18" spans="1:8">
      <c r="E18" s="104" t="s">
        <v>354</v>
      </c>
    </row>
    <row r="28" spans="1:8">
      <c r="A28" s="339" t="s">
        <v>287</v>
      </c>
      <c r="B28" s="339"/>
      <c r="C28" s="339"/>
      <c r="D28" s="339"/>
      <c r="E28" s="339"/>
      <c r="F28" s="339"/>
      <c r="G28" s="339"/>
      <c r="H28" s="339"/>
    </row>
    <row r="29" spans="1:8">
      <c r="A29" s="339" t="s">
        <v>38</v>
      </c>
      <c r="B29" s="339"/>
      <c r="C29" s="339"/>
      <c r="D29" s="339"/>
      <c r="E29" s="339"/>
      <c r="F29" s="339"/>
      <c r="G29" s="339"/>
      <c r="H29" s="339"/>
    </row>
    <row r="30" spans="1:8">
      <c r="A30" s="339" t="s">
        <v>398</v>
      </c>
      <c r="B30" s="339"/>
      <c r="C30" s="339"/>
      <c r="D30" s="339"/>
      <c r="E30" s="339"/>
      <c r="F30" s="339"/>
      <c r="G30" s="339"/>
      <c r="H30" s="339"/>
    </row>
    <row r="31" spans="1:8">
      <c r="A31" s="346" t="s">
        <v>0</v>
      </c>
      <c r="B31" s="115" t="s">
        <v>39</v>
      </c>
      <c r="C31" s="115" t="s">
        <v>2</v>
      </c>
      <c r="D31" s="346" t="s">
        <v>41</v>
      </c>
      <c r="E31" s="378" t="s">
        <v>5</v>
      </c>
      <c r="F31" s="346" t="s">
        <v>17</v>
      </c>
      <c r="G31" s="115" t="s">
        <v>2</v>
      </c>
      <c r="H31" s="346" t="s">
        <v>10</v>
      </c>
    </row>
    <row r="32" spans="1:8">
      <c r="A32" s="347"/>
      <c r="B32" s="117" t="s">
        <v>16</v>
      </c>
      <c r="C32" s="117" t="s">
        <v>40</v>
      </c>
      <c r="D32" s="347"/>
      <c r="E32" s="379"/>
      <c r="F32" s="347"/>
      <c r="G32" s="117" t="s">
        <v>42</v>
      </c>
      <c r="H32" s="347"/>
    </row>
    <row r="33" spans="1:8">
      <c r="A33" s="255" t="s">
        <v>75</v>
      </c>
      <c r="B33" s="256" t="s">
        <v>75</v>
      </c>
      <c r="C33" s="257" t="s">
        <v>75</v>
      </c>
      <c r="D33" s="255" t="s">
        <v>75</v>
      </c>
      <c r="E33" s="255" t="s">
        <v>75</v>
      </c>
      <c r="F33" s="255" t="s">
        <v>75</v>
      </c>
      <c r="G33" s="255" t="s">
        <v>75</v>
      </c>
      <c r="H33" s="255" t="s">
        <v>75</v>
      </c>
    </row>
    <row r="34" spans="1:8">
      <c r="A34" s="124"/>
      <c r="B34" s="137"/>
      <c r="C34" s="241"/>
      <c r="D34" s="152"/>
      <c r="E34" s="242"/>
      <c r="F34" s="152"/>
      <c r="G34" s="152"/>
      <c r="H34" s="152"/>
    </row>
    <row r="35" spans="1:8">
      <c r="A35" s="124"/>
      <c r="B35" s="137"/>
      <c r="C35" s="241"/>
      <c r="D35" s="152"/>
      <c r="E35" s="242"/>
      <c r="F35" s="152"/>
      <c r="G35" s="152"/>
      <c r="H35" s="152"/>
    </row>
    <row r="36" spans="1:8">
      <c r="A36" s="124"/>
      <c r="B36" s="137"/>
      <c r="C36" s="241"/>
      <c r="D36" s="152"/>
      <c r="E36" s="242"/>
      <c r="F36" s="152"/>
      <c r="G36" s="152"/>
      <c r="H36" s="152"/>
    </row>
    <row r="37" spans="1:8">
      <c r="A37" s="120"/>
      <c r="B37" s="136"/>
      <c r="C37" s="295"/>
      <c r="D37" s="246"/>
      <c r="E37" s="247"/>
      <c r="F37" s="246"/>
      <c r="G37" s="246"/>
      <c r="H37" s="246"/>
    </row>
    <row r="38" spans="1:8" ht="21" thickBot="1">
      <c r="A38" s="154"/>
      <c r="B38" s="154"/>
      <c r="C38" s="154"/>
      <c r="D38" s="133" t="s">
        <v>14</v>
      </c>
      <c r="E38" s="135">
        <f>SUM(E33:E37)</f>
        <v>0</v>
      </c>
      <c r="F38" s="243"/>
      <c r="G38" s="243"/>
      <c r="H38" s="154"/>
    </row>
    <row r="39" spans="1:8" ht="21" thickTop="1"/>
    <row r="41" spans="1:8">
      <c r="A41" s="110" t="s">
        <v>162</v>
      </c>
      <c r="B41" s="111" t="s">
        <v>163</v>
      </c>
      <c r="C41" s="111"/>
      <c r="D41" s="111" t="s">
        <v>88</v>
      </c>
      <c r="E41" s="110" t="s">
        <v>162</v>
      </c>
      <c r="F41" s="111" t="s">
        <v>163</v>
      </c>
      <c r="G41" s="111"/>
      <c r="H41" s="111" t="s">
        <v>89</v>
      </c>
    </row>
    <row r="42" spans="1:8">
      <c r="A42" s="111"/>
      <c r="B42" s="111" t="s">
        <v>302</v>
      </c>
      <c r="C42" s="111"/>
      <c r="D42" s="111"/>
      <c r="E42" s="111"/>
      <c r="F42" s="111" t="s">
        <v>389</v>
      </c>
      <c r="G42" s="111"/>
      <c r="H42" s="111"/>
    </row>
    <row r="43" spans="1:8">
      <c r="A43" s="110" t="s">
        <v>164</v>
      </c>
      <c r="B43" s="111" t="s">
        <v>297</v>
      </c>
      <c r="C43" s="111"/>
      <c r="D43" s="111"/>
      <c r="E43" s="158" t="s">
        <v>387</v>
      </c>
      <c r="F43" s="111"/>
      <c r="G43" s="111"/>
      <c r="H43" s="111"/>
    </row>
    <row r="44" spans="1:8">
      <c r="E44" s="1" t="s">
        <v>310</v>
      </c>
    </row>
    <row r="45" spans="1:8">
      <c r="E45" s="104" t="s">
        <v>354</v>
      </c>
    </row>
    <row r="55" spans="1:8">
      <c r="A55" s="339" t="s">
        <v>287</v>
      </c>
      <c r="B55" s="339"/>
      <c r="C55" s="339"/>
      <c r="D55" s="339"/>
      <c r="E55" s="339"/>
      <c r="F55" s="339"/>
      <c r="G55" s="339"/>
      <c r="H55" s="339"/>
    </row>
    <row r="56" spans="1:8">
      <c r="A56" s="339" t="s">
        <v>38</v>
      </c>
      <c r="B56" s="339"/>
      <c r="C56" s="339"/>
      <c r="D56" s="339"/>
      <c r="E56" s="339"/>
      <c r="F56" s="339"/>
      <c r="G56" s="339"/>
      <c r="H56" s="339"/>
    </row>
    <row r="57" spans="1:8">
      <c r="A57" s="339" t="s">
        <v>401</v>
      </c>
      <c r="B57" s="339"/>
      <c r="C57" s="339"/>
      <c r="D57" s="339"/>
      <c r="E57" s="339"/>
      <c r="F57" s="339"/>
      <c r="G57" s="339"/>
      <c r="H57" s="339"/>
    </row>
    <row r="58" spans="1:8">
      <c r="A58" s="346" t="s">
        <v>0</v>
      </c>
      <c r="B58" s="115" t="s">
        <v>39</v>
      </c>
      <c r="C58" s="115" t="s">
        <v>2</v>
      </c>
      <c r="D58" s="346" t="s">
        <v>41</v>
      </c>
      <c r="E58" s="378" t="s">
        <v>5</v>
      </c>
      <c r="F58" s="346" t="s">
        <v>17</v>
      </c>
      <c r="G58" s="115" t="s">
        <v>2</v>
      </c>
      <c r="H58" s="346" t="s">
        <v>10</v>
      </c>
    </row>
    <row r="59" spans="1:8">
      <c r="A59" s="347"/>
      <c r="B59" s="117" t="s">
        <v>16</v>
      </c>
      <c r="C59" s="117" t="s">
        <v>40</v>
      </c>
      <c r="D59" s="347"/>
      <c r="E59" s="379"/>
      <c r="F59" s="347"/>
      <c r="G59" s="117" t="s">
        <v>42</v>
      </c>
      <c r="H59" s="347"/>
    </row>
    <row r="60" spans="1:8">
      <c r="A60" s="255" t="s">
        <v>75</v>
      </c>
      <c r="B60" s="256" t="s">
        <v>75</v>
      </c>
      <c r="C60" s="257" t="s">
        <v>75</v>
      </c>
      <c r="D60" s="255" t="s">
        <v>75</v>
      </c>
      <c r="E60" s="255" t="s">
        <v>75</v>
      </c>
      <c r="F60" s="255" t="s">
        <v>75</v>
      </c>
      <c r="G60" s="255" t="s">
        <v>75</v>
      </c>
      <c r="H60" s="255" t="s">
        <v>75</v>
      </c>
    </row>
    <row r="61" spans="1:8">
      <c r="A61" s="124"/>
      <c r="B61" s="137"/>
      <c r="C61" s="241"/>
      <c r="D61" s="152"/>
      <c r="E61" s="242"/>
      <c r="F61" s="152"/>
      <c r="G61" s="152"/>
      <c r="H61" s="152"/>
    </row>
    <row r="62" spans="1:8">
      <c r="A62" s="124"/>
      <c r="B62" s="137"/>
      <c r="C62" s="241"/>
      <c r="D62" s="152"/>
      <c r="E62" s="242"/>
      <c r="F62" s="152"/>
      <c r="G62" s="152"/>
      <c r="H62" s="152"/>
    </row>
    <row r="63" spans="1:8">
      <c r="A63" s="124"/>
      <c r="B63" s="137"/>
      <c r="C63" s="241"/>
      <c r="D63" s="152"/>
      <c r="E63" s="242"/>
      <c r="F63" s="152"/>
      <c r="G63" s="152"/>
      <c r="H63" s="152"/>
    </row>
    <row r="64" spans="1:8">
      <c r="A64" s="120"/>
      <c r="B64" s="136"/>
      <c r="C64" s="295"/>
      <c r="D64" s="246"/>
      <c r="E64" s="247"/>
      <c r="F64" s="246"/>
      <c r="G64" s="246"/>
      <c r="H64" s="246"/>
    </row>
    <row r="65" spans="1:8" ht="21" thickBot="1">
      <c r="A65" s="154"/>
      <c r="B65" s="154"/>
      <c r="C65" s="154"/>
      <c r="D65" s="133" t="s">
        <v>14</v>
      </c>
      <c r="E65" s="135">
        <f>SUM(E60:E64)</f>
        <v>0</v>
      </c>
      <c r="F65" s="243"/>
      <c r="G65" s="243"/>
      <c r="H65" s="154"/>
    </row>
    <row r="66" spans="1:8" ht="21" thickTop="1"/>
    <row r="68" spans="1:8">
      <c r="A68" s="110" t="s">
        <v>162</v>
      </c>
      <c r="B68" s="111" t="s">
        <v>163</v>
      </c>
      <c r="C68" s="111"/>
      <c r="D68" s="111" t="s">
        <v>88</v>
      </c>
      <c r="E68" s="110" t="s">
        <v>162</v>
      </c>
      <c r="F68" s="111" t="s">
        <v>163</v>
      </c>
      <c r="G68" s="111"/>
      <c r="H68" s="111" t="s">
        <v>89</v>
      </c>
    </row>
    <row r="69" spans="1:8">
      <c r="A69" s="111"/>
      <c r="B69" s="111" t="s">
        <v>302</v>
      </c>
      <c r="C69" s="111"/>
      <c r="D69" s="111"/>
      <c r="E69" s="111"/>
      <c r="F69" s="111" t="s">
        <v>389</v>
      </c>
      <c r="G69" s="111"/>
      <c r="H69" s="111"/>
    </row>
    <row r="70" spans="1:8">
      <c r="A70" s="110" t="s">
        <v>164</v>
      </c>
      <c r="B70" s="111" t="s">
        <v>297</v>
      </c>
      <c r="C70" s="111"/>
      <c r="D70" s="111"/>
      <c r="E70" s="158" t="s">
        <v>387</v>
      </c>
      <c r="F70" s="111"/>
      <c r="G70" s="111"/>
      <c r="H70" s="111"/>
    </row>
    <row r="71" spans="1:8">
      <c r="E71" s="1" t="s">
        <v>310</v>
      </c>
    </row>
    <row r="72" spans="1:8">
      <c r="E72" s="104" t="s">
        <v>354</v>
      </c>
    </row>
  </sheetData>
  <mergeCells count="24">
    <mergeCell ref="A55:H55"/>
    <mergeCell ref="A56:H56"/>
    <mergeCell ref="A57:H57"/>
    <mergeCell ref="A58:A59"/>
    <mergeCell ref="D58:D59"/>
    <mergeCell ref="E58:E59"/>
    <mergeCell ref="F58:F59"/>
    <mergeCell ref="H58:H59"/>
    <mergeCell ref="A1:H1"/>
    <mergeCell ref="A2:H2"/>
    <mergeCell ref="A3:H3"/>
    <mergeCell ref="A4:A5"/>
    <mergeCell ref="D4:D5"/>
    <mergeCell ref="E4:E5"/>
    <mergeCell ref="F4:F5"/>
    <mergeCell ref="H4:H5"/>
    <mergeCell ref="A28:H28"/>
    <mergeCell ref="A29:H29"/>
    <mergeCell ref="A30:H30"/>
    <mergeCell ref="A31:A32"/>
    <mergeCell ref="D31:D32"/>
    <mergeCell ref="E31:E32"/>
    <mergeCell ref="F31:F32"/>
    <mergeCell ref="H31:H32"/>
  </mergeCells>
  <phoneticPr fontId="2" type="noConversion"/>
  <pageMargins left="0.39" right="0.28999999999999998" top="0.34055118099999998" bottom="0.39370078740157499" header="0.511811023622047" footer="0.511811023622047"/>
  <pageSetup paperSize="9" orientation="landscape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00B0F0"/>
  </sheetPr>
  <dimension ref="A1:M115"/>
  <sheetViews>
    <sheetView tabSelected="1" view="pageBreakPreview" topLeftCell="A105" zoomScaleNormal="100" zoomScaleSheetLayoutView="100" workbookViewId="0">
      <selection activeCell="A102" sqref="A102:L102"/>
    </sheetView>
  </sheetViews>
  <sheetFormatPr defaultRowHeight="20.25"/>
  <cols>
    <col min="1" max="1" width="5.28515625" style="1" customWidth="1"/>
    <col min="2" max="2" width="17.85546875" style="1" customWidth="1"/>
    <col min="3" max="3" width="11.85546875" style="302" bestFit="1" customWidth="1"/>
    <col min="4" max="4" width="11" style="302" customWidth="1"/>
    <col min="5" max="5" width="16.140625" style="1" customWidth="1"/>
    <col min="6" max="6" width="19.5703125" style="302" customWidth="1"/>
    <col min="7" max="7" width="19.28515625" style="1" customWidth="1"/>
    <col min="8" max="8" width="22.28515625" style="1" customWidth="1"/>
    <col min="9" max="9" width="13.85546875" style="104" customWidth="1"/>
    <col min="10" max="10" width="11.28515625" style="302" customWidth="1"/>
    <col min="11" max="11" width="11.42578125" style="1" customWidth="1"/>
    <col min="12" max="12" width="13" style="1" customWidth="1"/>
    <col min="13" max="16384" width="9.140625" style="1"/>
  </cols>
  <sheetData>
    <row r="1" spans="1:12" s="109" customFormat="1">
      <c r="A1" s="339" t="s">
        <v>87</v>
      </c>
      <c r="B1" s="339"/>
      <c r="C1" s="339"/>
      <c r="D1" s="339"/>
      <c r="E1" s="339"/>
      <c r="F1" s="339"/>
      <c r="G1" s="339"/>
      <c r="H1" s="339"/>
      <c r="I1" s="339"/>
      <c r="J1" s="339"/>
      <c r="K1" s="339"/>
    </row>
    <row r="2" spans="1:12" s="109" customFormat="1">
      <c r="A2" s="339" t="s">
        <v>47</v>
      </c>
      <c r="B2" s="339"/>
      <c r="C2" s="339"/>
      <c r="D2" s="339"/>
      <c r="E2" s="339"/>
      <c r="F2" s="339"/>
      <c r="G2" s="339"/>
      <c r="H2" s="339"/>
      <c r="I2" s="339"/>
      <c r="J2" s="339"/>
      <c r="K2" s="339"/>
    </row>
    <row r="3" spans="1:12" s="109" customFormat="1">
      <c r="A3" s="339" t="s">
        <v>136</v>
      </c>
      <c r="B3" s="339"/>
      <c r="C3" s="339"/>
      <c r="D3" s="339"/>
      <c r="E3" s="339"/>
      <c r="F3" s="339"/>
      <c r="G3" s="339"/>
      <c r="H3" s="339"/>
      <c r="I3" s="339"/>
      <c r="J3" s="339"/>
      <c r="K3" s="339"/>
    </row>
    <row r="4" spans="1:12" s="109" customFormat="1">
      <c r="A4" s="346" t="s">
        <v>0</v>
      </c>
      <c r="B4" s="346" t="s">
        <v>56</v>
      </c>
      <c r="C4" s="296" t="s">
        <v>35</v>
      </c>
      <c r="D4" s="297" t="s">
        <v>2</v>
      </c>
      <c r="E4" s="115" t="s">
        <v>43</v>
      </c>
      <c r="F4" s="297" t="s">
        <v>44</v>
      </c>
      <c r="G4" s="346" t="s">
        <v>45</v>
      </c>
      <c r="H4" s="346" t="s">
        <v>4</v>
      </c>
      <c r="I4" s="378" t="s">
        <v>5</v>
      </c>
      <c r="J4" s="414" t="s">
        <v>17</v>
      </c>
      <c r="K4" s="115" t="s">
        <v>2</v>
      </c>
      <c r="L4" s="115" t="s">
        <v>9</v>
      </c>
    </row>
    <row r="5" spans="1:12" s="109" customFormat="1">
      <c r="A5" s="347"/>
      <c r="B5" s="347"/>
      <c r="C5" s="298" t="s">
        <v>36</v>
      </c>
      <c r="D5" s="299" t="s">
        <v>46</v>
      </c>
      <c r="E5" s="117" t="s">
        <v>16</v>
      </c>
      <c r="F5" s="299" t="s">
        <v>16</v>
      </c>
      <c r="G5" s="347"/>
      <c r="H5" s="347"/>
      <c r="I5" s="379"/>
      <c r="J5" s="415"/>
      <c r="K5" s="117" t="s">
        <v>42</v>
      </c>
      <c r="L5" s="117" t="s">
        <v>42</v>
      </c>
    </row>
    <row r="6" spans="1:12">
      <c r="A6" s="120"/>
      <c r="B6" s="120"/>
      <c r="C6" s="300"/>
      <c r="D6" s="300"/>
      <c r="E6" s="246"/>
      <c r="F6" s="300"/>
      <c r="G6" s="246"/>
      <c r="H6" s="246"/>
      <c r="I6" s="247"/>
      <c r="J6" s="300" t="s">
        <v>270</v>
      </c>
      <c r="K6" s="246"/>
      <c r="L6" s="246"/>
    </row>
    <row r="7" spans="1:12">
      <c r="A7" s="246"/>
      <c r="B7" s="246"/>
      <c r="C7" s="300"/>
      <c r="D7" s="300"/>
      <c r="E7" s="246"/>
      <c r="F7" s="300"/>
      <c r="G7" s="246"/>
      <c r="H7" s="246"/>
      <c r="I7" s="247"/>
      <c r="J7" s="300"/>
      <c r="K7" s="246"/>
      <c r="L7" s="246"/>
    </row>
    <row r="8" spans="1:12">
      <c r="A8" s="246"/>
      <c r="B8" s="246"/>
      <c r="C8" s="300"/>
      <c r="D8" s="300"/>
      <c r="E8" s="246"/>
      <c r="F8" s="300"/>
      <c r="G8" s="246"/>
      <c r="H8" s="246"/>
      <c r="I8" s="247"/>
      <c r="J8" s="300"/>
      <c r="K8" s="246"/>
      <c r="L8" s="246"/>
    </row>
    <row r="9" spans="1:12">
      <c r="A9" s="246"/>
      <c r="B9" s="246"/>
      <c r="C9" s="300"/>
      <c r="D9" s="300"/>
      <c r="E9" s="246"/>
      <c r="F9" s="300"/>
      <c r="G9" s="246"/>
      <c r="H9" s="246"/>
      <c r="I9" s="247"/>
      <c r="J9" s="300"/>
      <c r="K9" s="246"/>
      <c r="L9" s="246"/>
    </row>
    <row r="10" spans="1:12">
      <c r="A10" s="246"/>
      <c r="B10" s="246"/>
      <c r="C10" s="300"/>
      <c r="D10" s="300"/>
      <c r="E10" s="246"/>
      <c r="F10" s="300"/>
      <c r="G10" s="246"/>
      <c r="H10" s="246"/>
      <c r="I10" s="247"/>
      <c r="J10" s="300"/>
      <c r="K10" s="246"/>
      <c r="L10" s="246"/>
    </row>
    <row r="11" spans="1:12">
      <c r="A11" s="246"/>
      <c r="B11" s="246"/>
      <c r="C11" s="300"/>
      <c r="D11" s="300"/>
      <c r="E11" s="246"/>
      <c r="F11" s="300"/>
      <c r="G11" s="246"/>
      <c r="H11" s="246"/>
      <c r="I11" s="247"/>
      <c r="J11" s="300"/>
      <c r="K11" s="246"/>
      <c r="L11" s="246"/>
    </row>
    <row r="12" spans="1:12" ht="21" thickBot="1">
      <c r="A12" s="154"/>
      <c r="B12" s="154"/>
      <c r="C12" s="301"/>
      <c r="D12" s="301"/>
      <c r="E12" s="154"/>
      <c r="F12" s="301"/>
      <c r="G12" s="154"/>
      <c r="H12" s="133" t="s">
        <v>14</v>
      </c>
      <c r="I12" s="135">
        <f>SUM(I6:I11)</f>
        <v>0</v>
      </c>
      <c r="J12" s="301"/>
      <c r="K12" s="243"/>
      <c r="L12" s="243"/>
    </row>
    <row r="13" spans="1:12" ht="21" thickTop="1"/>
    <row r="15" spans="1:12">
      <c r="C15" s="110" t="s">
        <v>162</v>
      </c>
      <c r="D15" s="111" t="s">
        <v>163</v>
      </c>
      <c r="E15" s="111"/>
      <c r="F15" s="111" t="s">
        <v>88</v>
      </c>
      <c r="G15" s="104"/>
      <c r="H15" s="110" t="s">
        <v>162</v>
      </c>
      <c r="I15" s="111" t="s">
        <v>163</v>
      </c>
      <c r="J15" s="111"/>
      <c r="K15" s="111" t="s">
        <v>89</v>
      </c>
    </row>
    <row r="16" spans="1:12">
      <c r="C16" s="111"/>
      <c r="D16" s="111" t="s">
        <v>165</v>
      </c>
      <c r="E16" s="111"/>
      <c r="F16" s="111"/>
      <c r="G16" s="104"/>
      <c r="H16" s="111"/>
      <c r="I16" s="111" t="s">
        <v>165</v>
      </c>
      <c r="J16" s="111"/>
      <c r="K16" s="111"/>
    </row>
    <row r="17" spans="3:13">
      <c r="C17" s="110" t="s">
        <v>164</v>
      </c>
      <c r="D17" s="111" t="s">
        <v>167</v>
      </c>
      <c r="E17" s="111"/>
      <c r="F17" s="111"/>
      <c r="G17" s="104"/>
      <c r="H17" s="110" t="s">
        <v>164</v>
      </c>
      <c r="I17" s="111" t="s">
        <v>166</v>
      </c>
      <c r="J17" s="111"/>
      <c r="K17" s="111"/>
      <c r="M17" s="1">
        <v>0</v>
      </c>
    </row>
    <row r="18" spans="3:13">
      <c r="I18" s="1" t="s">
        <v>19</v>
      </c>
    </row>
    <row r="19" spans="3:13">
      <c r="I19" s="1"/>
    </row>
    <row r="20" spans="3:13">
      <c r="I20" s="1"/>
    </row>
    <row r="21" spans="3:13">
      <c r="I21" s="1"/>
    </row>
    <row r="22" spans="3:13">
      <c r="I22" s="1"/>
    </row>
    <row r="23" spans="3:13">
      <c r="I23" s="1"/>
    </row>
    <row r="24" spans="3:13">
      <c r="I24" s="1"/>
    </row>
    <row r="25" spans="3:13">
      <c r="I25" s="1"/>
    </row>
    <row r="26" spans="3:13">
      <c r="I26" s="1"/>
    </row>
    <row r="27" spans="3:13">
      <c r="I27" s="1"/>
    </row>
    <row r="28" spans="3:13">
      <c r="I28" s="1"/>
    </row>
    <row r="29" spans="3:13">
      <c r="I29" s="1"/>
    </row>
    <row r="30" spans="3:13">
      <c r="I30" s="1"/>
    </row>
    <row r="31" spans="3:13">
      <c r="I31" s="1"/>
    </row>
    <row r="32" spans="3:13">
      <c r="I32" s="1"/>
    </row>
    <row r="33" spans="1:12">
      <c r="I33" s="1"/>
    </row>
    <row r="34" spans="1:12" s="180" customFormat="1">
      <c r="A34" s="339" t="s">
        <v>287</v>
      </c>
      <c r="B34" s="339"/>
      <c r="C34" s="339"/>
      <c r="D34" s="339"/>
      <c r="E34" s="339"/>
      <c r="F34" s="339"/>
      <c r="G34" s="339"/>
      <c r="H34" s="339"/>
      <c r="I34" s="339"/>
      <c r="J34" s="339"/>
      <c r="K34" s="339"/>
      <c r="L34" s="339"/>
    </row>
    <row r="35" spans="1:12" s="180" customFormat="1">
      <c r="A35" s="339" t="s">
        <v>47</v>
      </c>
      <c r="B35" s="339"/>
      <c r="C35" s="339"/>
      <c r="D35" s="339"/>
      <c r="E35" s="339"/>
      <c r="F35" s="339"/>
      <c r="G35" s="339"/>
      <c r="H35" s="339"/>
      <c r="I35" s="339"/>
      <c r="J35" s="339"/>
      <c r="K35" s="339"/>
      <c r="L35" s="339"/>
    </row>
    <row r="36" spans="1:12" s="180" customFormat="1">
      <c r="A36" s="344" t="s">
        <v>392</v>
      </c>
      <c r="B36" s="344"/>
      <c r="C36" s="344"/>
      <c r="D36" s="344"/>
      <c r="E36" s="344"/>
      <c r="F36" s="344"/>
      <c r="G36" s="344"/>
      <c r="H36" s="344"/>
      <c r="I36" s="344"/>
      <c r="J36" s="344"/>
      <c r="K36" s="344"/>
      <c r="L36" s="344"/>
    </row>
    <row r="37" spans="1:12" s="180" customFormat="1" ht="19.5">
      <c r="A37" s="408" t="s">
        <v>0</v>
      </c>
      <c r="B37" s="408" t="s">
        <v>56</v>
      </c>
      <c r="C37" s="303" t="s">
        <v>35</v>
      </c>
      <c r="D37" s="304" t="s">
        <v>2</v>
      </c>
      <c r="E37" s="305" t="s">
        <v>43</v>
      </c>
      <c r="F37" s="304" t="s">
        <v>44</v>
      </c>
      <c r="G37" s="408" t="s">
        <v>45</v>
      </c>
      <c r="H37" s="408" t="s">
        <v>4</v>
      </c>
      <c r="I37" s="410" t="s">
        <v>5</v>
      </c>
      <c r="J37" s="412" t="s">
        <v>17</v>
      </c>
      <c r="K37" s="305" t="s">
        <v>2</v>
      </c>
      <c r="L37" s="305" t="s">
        <v>9</v>
      </c>
    </row>
    <row r="38" spans="1:12" s="180" customFormat="1" ht="19.5">
      <c r="A38" s="409"/>
      <c r="B38" s="409"/>
      <c r="C38" s="306" t="s">
        <v>36</v>
      </c>
      <c r="D38" s="307" t="s">
        <v>46</v>
      </c>
      <c r="E38" s="308" t="s">
        <v>16</v>
      </c>
      <c r="F38" s="307" t="s">
        <v>16</v>
      </c>
      <c r="G38" s="409"/>
      <c r="H38" s="409"/>
      <c r="I38" s="411"/>
      <c r="J38" s="413"/>
      <c r="K38" s="308" t="s">
        <v>42</v>
      </c>
      <c r="L38" s="308" t="s">
        <v>42</v>
      </c>
    </row>
    <row r="39" spans="1:12">
      <c r="A39" s="139">
        <v>1</v>
      </c>
      <c r="B39" s="311" t="s">
        <v>311</v>
      </c>
      <c r="C39" s="140" t="s">
        <v>312</v>
      </c>
      <c r="D39" s="140" t="s">
        <v>313</v>
      </c>
      <c r="E39" s="320" t="s">
        <v>314</v>
      </c>
      <c r="F39" s="320" t="s">
        <v>315</v>
      </c>
      <c r="G39" s="312" t="s">
        <v>316</v>
      </c>
      <c r="H39" s="311" t="s">
        <v>317</v>
      </c>
      <c r="I39" s="313">
        <v>3550</v>
      </c>
      <c r="J39" s="140" t="s">
        <v>318</v>
      </c>
      <c r="K39" s="140" t="s">
        <v>319</v>
      </c>
      <c r="L39" s="140" t="s">
        <v>320</v>
      </c>
    </row>
    <row r="40" spans="1:12">
      <c r="A40" s="124"/>
      <c r="B40" s="292"/>
      <c r="C40" s="137"/>
      <c r="D40" s="137"/>
      <c r="E40" s="309"/>
      <c r="F40" s="309"/>
      <c r="G40" s="152"/>
      <c r="H40" s="292"/>
      <c r="I40" s="242"/>
      <c r="J40" s="137"/>
      <c r="K40" s="137"/>
      <c r="L40" s="137"/>
    </row>
    <row r="41" spans="1:12">
      <c r="A41" s="120"/>
      <c r="B41" s="290"/>
      <c r="C41" s="136"/>
      <c r="D41" s="136"/>
      <c r="E41" s="310"/>
      <c r="F41" s="310"/>
      <c r="G41" s="246"/>
      <c r="H41" s="290"/>
      <c r="I41" s="247"/>
      <c r="J41" s="136"/>
      <c r="K41" s="136"/>
      <c r="L41" s="136"/>
    </row>
    <row r="42" spans="1:12" ht="21" thickBot="1">
      <c r="A42" s="155"/>
      <c r="B42" s="154"/>
      <c r="C42" s="314"/>
      <c r="D42" s="301"/>
      <c r="E42" s="155"/>
      <c r="F42" s="314"/>
      <c r="G42" s="154"/>
      <c r="H42" s="177" t="s">
        <v>14</v>
      </c>
      <c r="I42" s="135">
        <f>SUM(I39:I39)</f>
        <v>3550</v>
      </c>
      <c r="J42" s="315"/>
      <c r="K42" s="316"/>
      <c r="L42" s="316"/>
    </row>
    <row r="43" spans="1:12" ht="21" thickTop="1">
      <c r="A43" s="103"/>
      <c r="C43" s="317"/>
      <c r="E43" s="103"/>
      <c r="F43" s="317"/>
      <c r="H43" s="181"/>
      <c r="I43" s="146"/>
      <c r="J43" s="318"/>
      <c r="K43" s="319"/>
      <c r="L43" s="319"/>
    </row>
    <row r="44" spans="1:12" ht="24.75" customHeight="1">
      <c r="A44" s="103"/>
      <c r="C44" s="317"/>
      <c r="E44" s="103"/>
      <c r="F44" s="317"/>
      <c r="H44" s="181"/>
      <c r="I44" s="182"/>
      <c r="J44" s="318"/>
      <c r="K44" s="319"/>
      <c r="L44" s="319"/>
    </row>
    <row r="45" spans="1:12">
      <c r="A45" s="103"/>
      <c r="C45" s="317"/>
      <c r="D45" s="180" t="s">
        <v>321</v>
      </c>
      <c r="E45" s="103"/>
      <c r="F45" s="317"/>
      <c r="H45" s="180"/>
      <c r="I45" s="180" t="s">
        <v>322</v>
      </c>
      <c r="K45" s="103"/>
      <c r="L45" s="103"/>
    </row>
    <row r="46" spans="1:12">
      <c r="A46" s="103"/>
      <c r="C46" s="317"/>
      <c r="D46" s="180" t="s">
        <v>323</v>
      </c>
      <c r="E46" s="103"/>
      <c r="F46" s="317"/>
      <c r="H46" s="180"/>
      <c r="I46" s="407" t="s">
        <v>377</v>
      </c>
      <c r="J46" s="407"/>
      <c r="K46" s="407"/>
      <c r="L46" s="407"/>
    </row>
    <row r="47" spans="1:12">
      <c r="A47" s="103"/>
      <c r="C47" s="317"/>
      <c r="D47" s="180" t="s">
        <v>324</v>
      </c>
      <c r="E47" s="103"/>
      <c r="F47" s="317"/>
      <c r="H47" s="180"/>
      <c r="I47" s="407" t="s">
        <v>388</v>
      </c>
      <c r="J47" s="407"/>
      <c r="K47" s="407"/>
      <c r="L47" s="407"/>
    </row>
    <row r="48" spans="1:12">
      <c r="A48" s="103"/>
      <c r="C48" s="317"/>
      <c r="D48" s="180"/>
      <c r="E48" s="103"/>
      <c r="F48" s="317"/>
      <c r="H48" s="180"/>
      <c r="I48" s="407" t="s">
        <v>343</v>
      </c>
      <c r="J48" s="407"/>
      <c r="K48" s="407"/>
      <c r="L48" s="407"/>
    </row>
    <row r="49" spans="1:12">
      <c r="A49" s="103"/>
      <c r="C49" s="317"/>
      <c r="D49" s="180"/>
      <c r="E49" s="103"/>
      <c r="F49" s="317"/>
      <c r="H49" s="180"/>
      <c r="I49" s="407" t="s">
        <v>355</v>
      </c>
      <c r="J49" s="407"/>
      <c r="K49" s="407"/>
      <c r="L49" s="407"/>
    </row>
    <row r="67" spans="1:12" s="180" customFormat="1">
      <c r="A67" s="339" t="s">
        <v>287</v>
      </c>
      <c r="B67" s="339"/>
      <c r="C67" s="339"/>
      <c r="D67" s="339"/>
      <c r="E67" s="339"/>
      <c r="F67" s="339"/>
      <c r="G67" s="339"/>
      <c r="H67" s="339"/>
      <c r="I67" s="339"/>
      <c r="J67" s="339"/>
      <c r="K67" s="339"/>
      <c r="L67" s="339"/>
    </row>
    <row r="68" spans="1:12" s="180" customFormat="1">
      <c r="A68" s="339" t="s">
        <v>47</v>
      </c>
      <c r="B68" s="339"/>
      <c r="C68" s="339"/>
      <c r="D68" s="339"/>
      <c r="E68" s="339"/>
      <c r="F68" s="339"/>
      <c r="G68" s="339"/>
      <c r="H68" s="339"/>
      <c r="I68" s="339"/>
      <c r="J68" s="339"/>
      <c r="K68" s="339"/>
      <c r="L68" s="339"/>
    </row>
    <row r="69" spans="1:12" s="180" customFormat="1">
      <c r="A69" s="344" t="s">
        <v>398</v>
      </c>
      <c r="B69" s="344"/>
      <c r="C69" s="344"/>
      <c r="D69" s="344"/>
      <c r="E69" s="344"/>
      <c r="F69" s="344"/>
      <c r="G69" s="344"/>
      <c r="H69" s="344"/>
      <c r="I69" s="344"/>
      <c r="J69" s="344"/>
      <c r="K69" s="344"/>
      <c r="L69" s="344"/>
    </row>
    <row r="70" spans="1:12" s="180" customFormat="1" ht="19.5">
      <c r="A70" s="408" t="s">
        <v>0</v>
      </c>
      <c r="B70" s="408" t="s">
        <v>56</v>
      </c>
      <c r="C70" s="303" t="s">
        <v>35</v>
      </c>
      <c r="D70" s="304" t="s">
        <v>2</v>
      </c>
      <c r="E70" s="305" t="s">
        <v>43</v>
      </c>
      <c r="F70" s="304" t="s">
        <v>44</v>
      </c>
      <c r="G70" s="408" t="s">
        <v>45</v>
      </c>
      <c r="H70" s="408" t="s">
        <v>4</v>
      </c>
      <c r="I70" s="410" t="s">
        <v>5</v>
      </c>
      <c r="J70" s="412" t="s">
        <v>17</v>
      </c>
      <c r="K70" s="305" t="s">
        <v>2</v>
      </c>
      <c r="L70" s="305" t="s">
        <v>9</v>
      </c>
    </row>
    <row r="71" spans="1:12" s="180" customFormat="1" ht="19.5">
      <c r="A71" s="409"/>
      <c r="B71" s="409"/>
      <c r="C71" s="306" t="s">
        <v>36</v>
      </c>
      <c r="D71" s="307" t="s">
        <v>46</v>
      </c>
      <c r="E71" s="308" t="s">
        <v>16</v>
      </c>
      <c r="F71" s="307" t="s">
        <v>16</v>
      </c>
      <c r="G71" s="409"/>
      <c r="H71" s="409"/>
      <c r="I71" s="411"/>
      <c r="J71" s="413"/>
      <c r="K71" s="308" t="s">
        <v>42</v>
      </c>
      <c r="L71" s="308" t="s">
        <v>42</v>
      </c>
    </row>
    <row r="72" spans="1:12">
      <c r="A72" s="139">
        <v>1</v>
      </c>
      <c r="B72" s="311" t="s">
        <v>311</v>
      </c>
      <c r="C72" s="140" t="s">
        <v>312</v>
      </c>
      <c r="D72" s="140" t="s">
        <v>313</v>
      </c>
      <c r="E72" s="320" t="s">
        <v>314</v>
      </c>
      <c r="F72" s="320" t="s">
        <v>315</v>
      </c>
      <c r="G72" s="312" t="s">
        <v>316</v>
      </c>
      <c r="H72" s="311" t="s">
        <v>317</v>
      </c>
      <c r="I72" s="313">
        <v>3550</v>
      </c>
      <c r="J72" s="140" t="s">
        <v>318</v>
      </c>
      <c r="K72" s="140" t="s">
        <v>319</v>
      </c>
      <c r="L72" s="140" t="s">
        <v>320</v>
      </c>
    </row>
    <row r="73" spans="1:12">
      <c r="A73" s="124"/>
      <c r="B73" s="292"/>
      <c r="C73" s="137"/>
      <c r="D73" s="137"/>
      <c r="E73" s="309"/>
      <c r="F73" s="309"/>
      <c r="G73" s="152"/>
      <c r="H73" s="292"/>
      <c r="I73" s="242"/>
      <c r="J73" s="137"/>
      <c r="K73" s="137"/>
      <c r="L73" s="137"/>
    </row>
    <row r="74" spans="1:12">
      <c r="A74" s="120"/>
      <c r="B74" s="290"/>
      <c r="C74" s="136"/>
      <c r="D74" s="136"/>
      <c r="E74" s="310"/>
      <c r="F74" s="310"/>
      <c r="G74" s="246"/>
      <c r="H74" s="290"/>
      <c r="I74" s="247"/>
      <c r="J74" s="136"/>
      <c r="K74" s="136"/>
      <c r="L74" s="136"/>
    </row>
    <row r="75" spans="1:12" ht="21" thickBot="1">
      <c r="A75" s="155"/>
      <c r="B75" s="154"/>
      <c r="C75" s="314"/>
      <c r="D75" s="301"/>
      <c r="E75" s="155"/>
      <c r="F75" s="314"/>
      <c r="G75" s="154"/>
      <c r="H75" s="177" t="s">
        <v>14</v>
      </c>
      <c r="I75" s="135">
        <f>SUM(I72:I72)</f>
        <v>3550</v>
      </c>
      <c r="J75" s="315"/>
      <c r="K75" s="316"/>
      <c r="L75" s="316"/>
    </row>
    <row r="76" spans="1:12" ht="21" thickTop="1">
      <c r="A76" s="103"/>
      <c r="C76" s="317"/>
      <c r="E76" s="103"/>
      <c r="F76" s="317"/>
      <c r="H76" s="181"/>
      <c r="I76" s="146"/>
      <c r="J76" s="318"/>
      <c r="K76" s="319"/>
      <c r="L76" s="319"/>
    </row>
    <row r="77" spans="1:12" ht="24.75" customHeight="1">
      <c r="A77" s="103"/>
      <c r="C77" s="317"/>
      <c r="E77" s="103"/>
      <c r="F77" s="317"/>
      <c r="H77" s="181"/>
      <c r="I77" s="182"/>
      <c r="J77" s="318"/>
      <c r="K77" s="319"/>
      <c r="L77" s="319"/>
    </row>
    <row r="78" spans="1:12">
      <c r="A78" s="103"/>
      <c r="C78" s="317"/>
      <c r="D78" s="180" t="s">
        <v>321</v>
      </c>
      <c r="E78" s="103"/>
      <c r="F78" s="317"/>
      <c r="H78" s="180"/>
      <c r="I78" s="180" t="s">
        <v>322</v>
      </c>
      <c r="K78" s="103"/>
      <c r="L78" s="103"/>
    </row>
    <row r="79" spans="1:12">
      <c r="A79" s="103"/>
      <c r="C79" s="317"/>
      <c r="D79" s="180" t="s">
        <v>323</v>
      </c>
      <c r="E79" s="103"/>
      <c r="F79" s="317"/>
      <c r="H79" s="180"/>
      <c r="I79" s="407" t="s">
        <v>377</v>
      </c>
      <c r="J79" s="407"/>
      <c r="K79" s="407"/>
      <c r="L79" s="407"/>
    </row>
    <row r="80" spans="1:12">
      <c r="A80" s="103"/>
      <c r="C80" s="317"/>
      <c r="D80" s="180" t="s">
        <v>324</v>
      </c>
      <c r="E80" s="103"/>
      <c r="F80" s="317"/>
      <c r="H80" s="180"/>
      <c r="I80" s="407" t="s">
        <v>388</v>
      </c>
      <c r="J80" s="407"/>
      <c r="K80" s="407"/>
      <c r="L80" s="407"/>
    </row>
    <row r="81" spans="1:12">
      <c r="A81" s="103"/>
      <c r="C81" s="317"/>
      <c r="D81" s="180"/>
      <c r="E81" s="103"/>
      <c r="F81" s="317"/>
      <c r="H81" s="180"/>
      <c r="I81" s="407" t="s">
        <v>343</v>
      </c>
      <c r="J81" s="407"/>
      <c r="K81" s="407"/>
      <c r="L81" s="407"/>
    </row>
    <row r="82" spans="1:12">
      <c r="A82" s="103"/>
      <c r="C82" s="317"/>
      <c r="D82" s="180"/>
      <c r="E82" s="103"/>
      <c r="F82" s="317"/>
      <c r="H82" s="180"/>
      <c r="I82" s="407" t="s">
        <v>355</v>
      </c>
      <c r="J82" s="407"/>
      <c r="K82" s="407"/>
      <c r="L82" s="407"/>
    </row>
    <row r="100" spans="1:12" s="180" customFormat="1">
      <c r="A100" s="339" t="s">
        <v>287</v>
      </c>
      <c r="B100" s="339"/>
      <c r="C100" s="339"/>
      <c r="D100" s="339"/>
      <c r="E100" s="339"/>
      <c r="F100" s="339"/>
      <c r="G100" s="339"/>
      <c r="H100" s="339"/>
      <c r="I100" s="339"/>
      <c r="J100" s="339"/>
      <c r="K100" s="339"/>
      <c r="L100" s="339"/>
    </row>
    <row r="101" spans="1:12" s="180" customFormat="1">
      <c r="A101" s="339" t="s">
        <v>47</v>
      </c>
      <c r="B101" s="339"/>
      <c r="C101" s="339"/>
      <c r="D101" s="339"/>
      <c r="E101" s="339"/>
      <c r="F101" s="339"/>
      <c r="G101" s="339"/>
      <c r="H101" s="339"/>
      <c r="I101" s="339"/>
      <c r="J101" s="339"/>
      <c r="K101" s="339"/>
      <c r="L101" s="339"/>
    </row>
    <row r="102" spans="1:12" s="180" customFormat="1">
      <c r="A102" s="344" t="s">
        <v>401</v>
      </c>
      <c r="B102" s="344"/>
      <c r="C102" s="344"/>
      <c r="D102" s="344"/>
      <c r="E102" s="344"/>
      <c r="F102" s="344"/>
      <c r="G102" s="344"/>
      <c r="H102" s="344"/>
      <c r="I102" s="344"/>
      <c r="J102" s="344"/>
      <c r="K102" s="344"/>
      <c r="L102" s="344"/>
    </row>
    <row r="103" spans="1:12" s="180" customFormat="1" ht="19.5">
      <c r="A103" s="408" t="s">
        <v>0</v>
      </c>
      <c r="B103" s="408" t="s">
        <v>56</v>
      </c>
      <c r="C103" s="303" t="s">
        <v>35</v>
      </c>
      <c r="D103" s="304" t="s">
        <v>2</v>
      </c>
      <c r="E103" s="305" t="s">
        <v>43</v>
      </c>
      <c r="F103" s="304" t="s">
        <v>44</v>
      </c>
      <c r="G103" s="408" t="s">
        <v>45</v>
      </c>
      <c r="H103" s="408" t="s">
        <v>4</v>
      </c>
      <c r="I103" s="410" t="s">
        <v>5</v>
      </c>
      <c r="J103" s="412" t="s">
        <v>17</v>
      </c>
      <c r="K103" s="305" t="s">
        <v>2</v>
      </c>
      <c r="L103" s="305" t="s">
        <v>9</v>
      </c>
    </row>
    <row r="104" spans="1:12" s="180" customFormat="1" ht="19.5">
      <c r="A104" s="409"/>
      <c r="B104" s="409"/>
      <c r="C104" s="306" t="s">
        <v>36</v>
      </c>
      <c r="D104" s="307" t="s">
        <v>46</v>
      </c>
      <c r="E104" s="308" t="s">
        <v>16</v>
      </c>
      <c r="F104" s="307" t="s">
        <v>16</v>
      </c>
      <c r="G104" s="409"/>
      <c r="H104" s="409"/>
      <c r="I104" s="411"/>
      <c r="J104" s="413"/>
      <c r="K104" s="308" t="s">
        <v>42</v>
      </c>
      <c r="L104" s="308" t="s">
        <v>42</v>
      </c>
    </row>
    <row r="105" spans="1:12">
      <c r="A105" s="139">
        <v>1</v>
      </c>
      <c r="B105" s="311" t="s">
        <v>311</v>
      </c>
      <c r="C105" s="140" t="s">
        <v>312</v>
      </c>
      <c r="D105" s="140" t="s">
        <v>313</v>
      </c>
      <c r="E105" s="320" t="s">
        <v>314</v>
      </c>
      <c r="F105" s="320" t="s">
        <v>315</v>
      </c>
      <c r="G105" s="312" t="s">
        <v>316</v>
      </c>
      <c r="H105" s="311" t="s">
        <v>317</v>
      </c>
      <c r="I105" s="313">
        <v>3550</v>
      </c>
      <c r="J105" s="140" t="s">
        <v>318</v>
      </c>
      <c r="K105" s="140" t="s">
        <v>319</v>
      </c>
      <c r="L105" s="140" t="s">
        <v>320</v>
      </c>
    </row>
    <row r="106" spans="1:12">
      <c r="A106" s="124"/>
      <c r="B106" s="292"/>
      <c r="C106" s="137"/>
      <c r="D106" s="137"/>
      <c r="E106" s="309"/>
      <c r="F106" s="309"/>
      <c r="G106" s="152"/>
      <c r="H106" s="292"/>
      <c r="I106" s="242"/>
      <c r="J106" s="137"/>
      <c r="K106" s="137"/>
      <c r="L106" s="137"/>
    </row>
    <row r="107" spans="1:12">
      <c r="A107" s="120"/>
      <c r="B107" s="290"/>
      <c r="C107" s="136"/>
      <c r="D107" s="136"/>
      <c r="E107" s="310"/>
      <c r="F107" s="310"/>
      <c r="G107" s="246"/>
      <c r="H107" s="290"/>
      <c r="I107" s="247"/>
      <c r="J107" s="136"/>
      <c r="K107" s="136"/>
      <c r="L107" s="136"/>
    </row>
    <row r="108" spans="1:12" ht="21" thickBot="1">
      <c r="A108" s="155"/>
      <c r="B108" s="154"/>
      <c r="C108" s="314"/>
      <c r="D108" s="301"/>
      <c r="E108" s="155"/>
      <c r="F108" s="314"/>
      <c r="G108" s="154"/>
      <c r="H108" s="177" t="s">
        <v>14</v>
      </c>
      <c r="I108" s="135">
        <f>SUM(I105:I105)</f>
        <v>3550</v>
      </c>
      <c r="J108" s="315"/>
      <c r="K108" s="316"/>
      <c r="L108" s="316"/>
    </row>
    <row r="109" spans="1:12" ht="21" thickTop="1">
      <c r="A109" s="103"/>
      <c r="C109" s="317"/>
      <c r="E109" s="103"/>
      <c r="F109" s="317"/>
      <c r="H109" s="181"/>
      <c r="I109" s="146"/>
      <c r="J109" s="318"/>
      <c r="K109" s="319"/>
      <c r="L109" s="319"/>
    </row>
    <row r="110" spans="1:12" ht="24.75" customHeight="1">
      <c r="A110" s="103"/>
      <c r="C110" s="317"/>
      <c r="E110" s="103"/>
      <c r="F110" s="317"/>
      <c r="H110" s="181"/>
      <c r="I110" s="182"/>
      <c r="J110" s="318"/>
      <c r="K110" s="319"/>
      <c r="L110" s="319"/>
    </row>
    <row r="111" spans="1:12">
      <c r="A111" s="103"/>
      <c r="C111" s="317"/>
      <c r="D111" s="180" t="s">
        <v>321</v>
      </c>
      <c r="E111" s="103"/>
      <c r="F111" s="317"/>
      <c r="H111" s="180"/>
      <c r="I111" s="180" t="s">
        <v>322</v>
      </c>
      <c r="K111" s="103"/>
      <c r="L111" s="103"/>
    </row>
    <row r="112" spans="1:12">
      <c r="A112" s="103"/>
      <c r="C112" s="317"/>
      <c r="D112" s="180" t="s">
        <v>323</v>
      </c>
      <c r="E112" s="103"/>
      <c r="F112" s="317"/>
      <c r="H112" s="180"/>
      <c r="I112" s="407" t="s">
        <v>377</v>
      </c>
      <c r="J112" s="407"/>
      <c r="K112" s="407"/>
      <c r="L112" s="407"/>
    </row>
    <row r="113" spans="1:12">
      <c r="A113" s="103"/>
      <c r="C113" s="317"/>
      <c r="D113" s="180" t="s">
        <v>324</v>
      </c>
      <c r="E113" s="103"/>
      <c r="F113" s="317"/>
      <c r="H113" s="180"/>
      <c r="I113" s="407" t="s">
        <v>388</v>
      </c>
      <c r="J113" s="407"/>
      <c r="K113" s="407"/>
      <c r="L113" s="407"/>
    </row>
    <row r="114" spans="1:12">
      <c r="A114" s="103"/>
      <c r="C114" s="317"/>
      <c r="D114" s="180"/>
      <c r="E114" s="103"/>
      <c r="F114" s="317"/>
      <c r="H114" s="180"/>
      <c r="I114" s="407" t="s">
        <v>343</v>
      </c>
      <c r="J114" s="407"/>
      <c r="K114" s="407"/>
      <c r="L114" s="407"/>
    </row>
    <row r="115" spans="1:12">
      <c r="A115" s="103"/>
      <c r="C115" s="317"/>
      <c r="D115" s="180"/>
      <c r="E115" s="103"/>
      <c r="F115" s="317"/>
      <c r="H115" s="180"/>
      <c r="I115" s="407" t="s">
        <v>355</v>
      </c>
      <c r="J115" s="407"/>
      <c r="K115" s="407"/>
      <c r="L115" s="407"/>
    </row>
  </sheetData>
  <mergeCells count="48">
    <mergeCell ref="I112:L112"/>
    <mergeCell ref="I113:L113"/>
    <mergeCell ref="I114:L114"/>
    <mergeCell ref="I115:L115"/>
    <mergeCell ref="A100:L100"/>
    <mergeCell ref="A101:L101"/>
    <mergeCell ref="A102:L102"/>
    <mergeCell ref="A103:A104"/>
    <mergeCell ref="B103:B104"/>
    <mergeCell ref="G103:G104"/>
    <mergeCell ref="H103:H104"/>
    <mergeCell ref="I103:I104"/>
    <mergeCell ref="J103:J104"/>
    <mergeCell ref="I46:L46"/>
    <mergeCell ref="I47:L47"/>
    <mergeCell ref="I48:L48"/>
    <mergeCell ref="I49:L49"/>
    <mergeCell ref="A34:L34"/>
    <mergeCell ref="A35:L35"/>
    <mergeCell ref="A36:L36"/>
    <mergeCell ref="A37:A38"/>
    <mergeCell ref="B37:B38"/>
    <mergeCell ref="G37:G38"/>
    <mergeCell ref="H37:H38"/>
    <mergeCell ref="I37:I38"/>
    <mergeCell ref="J37:J38"/>
    <mergeCell ref="A1:K1"/>
    <mergeCell ref="A2:K2"/>
    <mergeCell ref="A3:K3"/>
    <mergeCell ref="A4:A5"/>
    <mergeCell ref="G4:G5"/>
    <mergeCell ref="H4:H5"/>
    <mergeCell ref="I4:I5"/>
    <mergeCell ref="J4:J5"/>
    <mergeCell ref="B4:B5"/>
    <mergeCell ref="I79:L79"/>
    <mergeCell ref="I80:L80"/>
    <mergeCell ref="I81:L81"/>
    <mergeCell ref="I82:L82"/>
    <mergeCell ref="A67:L67"/>
    <mergeCell ref="A68:L68"/>
    <mergeCell ref="A69:L69"/>
    <mergeCell ref="A70:A71"/>
    <mergeCell ref="B70:B71"/>
    <mergeCell ref="G70:G71"/>
    <mergeCell ref="H70:H71"/>
    <mergeCell ref="I70:I71"/>
    <mergeCell ref="J70:J71"/>
  </mergeCells>
  <phoneticPr fontId="2" type="noConversion"/>
  <pageMargins left="0.30118110199999998" right="9.0551180999999994E-2" top="0.19685039400000001" bottom="0.19685039400000001" header="0.511811023622047" footer="0.511811023622047"/>
  <pageSetup paperSize="9" scale="8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H41"/>
  <sheetViews>
    <sheetView view="pageBreakPreview" zoomScale="90" zoomScaleNormal="100" zoomScaleSheetLayoutView="90" workbookViewId="0">
      <selection activeCell="F14" sqref="F14"/>
    </sheetView>
  </sheetViews>
  <sheetFormatPr defaultRowHeight="24"/>
  <cols>
    <col min="1" max="1" width="23.7109375" style="66" customWidth="1"/>
    <col min="2" max="2" width="18.85546875" style="66" customWidth="1"/>
    <col min="3" max="3" width="6.5703125" style="66" customWidth="1"/>
    <col min="4" max="4" width="25.140625" style="66" customWidth="1"/>
    <col min="5" max="5" width="7.42578125" style="66" customWidth="1"/>
    <col min="6" max="6" width="17.5703125" style="66" customWidth="1"/>
    <col min="7" max="7" width="5.42578125" style="66" bestFit="1" customWidth="1"/>
    <col min="8" max="8" width="13.7109375" style="66" customWidth="1"/>
    <col min="9" max="16384" width="9.140625" style="66"/>
  </cols>
  <sheetData>
    <row r="1" spans="1:8" s="60" customFormat="1" ht="29.25" customHeight="1">
      <c r="A1" s="332" t="s">
        <v>175</v>
      </c>
      <c r="B1" s="332"/>
      <c r="C1" s="332"/>
      <c r="D1" s="332"/>
      <c r="E1" s="332"/>
      <c r="F1" s="332"/>
      <c r="G1" s="332"/>
      <c r="H1" s="332"/>
    </row>
    <row r="2" spans="1:8" s="62" customFormat="1" ht="29.25" customHeight="1">
      <c r="A2" s="61" t="s">
        <v>203</v>
      </c>
      <c r="E2" s="62" t="s">
        <v>196</v>
      </c>
    </row>
    <row r="3" spans="1:8" s="62" customFormat="1" ht="29.25" customHeight="1" thickBot="1">
      <c r="A3" s="336" t="s">
        <v>197</v>
      </c>
      <c r="B3" s="336"/>
      <c r="C3" s="336"/>
      <c r="D3" s="336"/>
      <c r="E3" s="336"/>
      <c r="F3" s="336"/>
      <c r="G3" s="336"/>
      <c r="H3" s="336"/>
    </row>
    <row r="4" spans="1:8" s="62" customFormat="1" ht="29.25" customHeight="1" thickBot="1">
      <c r="A4" s="333" t="s">
        <v>4</v>
      </c>
      <c r="B4" s="333"/>
      <c r="C4" s="334"/>
      <c r="D4" s="333" t="s">
        <v>5</v>
      </c>
      <c r="E4" s="334"/>
      <c r="F4" s="336" t="s">
        <v>10</v>
      </c>
      <c r="G4" s="336"/>
      <c r="H4" s="336"/>
    </row>
    <row r="5" spans="1:8" ht="24" customHeight="1">
      <c r="A5" s="19" t="s">
        <v>178</v>
      </c>
      <c r="B5" s="19"/>
      <c r="C5" s="63"/>
      <c r="D5" s="64"/>
      <c r="E5" s="65"/>
    </row>
    <row r="6" spans="1:8" ht="24" customHeight="1">
      <c r="A6" s="19" t="s">
        <v>179</v>
      </c>
      <c r="B6" s="19"/>
      <c r="C6" s="67"/>
      <c r="D6" s="68"/>
      <c r="E6" s="69"/>
    </row>
    <row r="7" spans="1:8" ht="24" customHeight="1">
      <c r="A7" s="19" t="s">
        <v>180</v>
      </c>
      <c r="B7" s="19"/>
      <c r="C7" s="67"/>
      <c r="D7" s="68"/>
      <c r="E7" s="69"/>
    </row>
    <row r="8" spans="1:8" ht="24" customHeight="1">
      <c r="A8" s="19" t="s">
        <v>181</v>
      </c>
      <c r="B8" s="19" t="s">
        <v>182</v>
      </c>
      <c r="C8" s="67"/>
      <c r="D8" s="68"/>
      <c r="E8" s="69"/>
    </row>
    <row r="9" spans="1:8" ht="24" customHeight="1">
      <c r="A9" s="19"/>
      <c r="B9" s="19" t="s">
        <v>182</v>
      </c>
      <c r="C9" s="67"/>
      <c r="D9" s="68"/>
      <c r="E9" s="69"/>
    </row>
    <row r="10" spans="1:8" ht="24" customHeight="1">
      <c r="A10" s="19"/>
      <c r="B10" s="19" t="s">
        <v>182</v>
      </c>
      <c r="C10" s="67"/>
      <c r="D10" s="68"/>
      <c r="E10" s="69"/>
    </row>
    <row r="11" spans="1:8" ht="24" customHeight="1" thickBot="1">
      <c r="A11" s="19"/>
      <c r="B11" s="19"/>
      <c r="C11" s="67"/>
      <c r="D11" s="70"/>
      <c r="E11" s="71"/>
    </row>
    <row r="12" spans="1:8" ht="24" customHeight="1" thickBot="1">
      <c r="A12" s="19"/>
      <c r="B12" s="19" t="s">
        <v>49</v>
      </c>
      <c r="C12" s="67" t="s">
        <v>64</v>
      </c>
      <c r="D12" s="72"/>
      <c r="E12" s="73"/>
    </row>
    <row r="13" spans="1:8" ht="24" customHeight="1"/>
    <row r="14" spans="1:8" ht="24" customHeight="1">
      <c r="A14" s="19" t="s">
        <v>183</v>
      </c>
    </row>
    <row r="15" spans="1:8" ht="24" customHeight="1">
      <c r="B15" s="19" t="s">
        <v>184</v>
      </c>
    </row>
    <row r="16" spans="1:8" ht="24" customHeight="1">
      <c r="B16" s="335" t="s">
        <v>198</v>
      </c>
      <c r="C16" s="335"/>
      <c r="D16" s="335"/>
      <c r="E16" s="335"/>
    </row>
    <row r="17" spans="1:8" ht="24" customHeight="1">
      <c r="B17" s="335" t="s">
        <v>199</v>
      </c>
      <c r="C17" s="335"/>
      <c r="D17" s="335"/>
      <c r="E17" s="335"/>
    </row>
    <row r="18" spans="1:8" ht="24" customHeight="1">
      <c r="B18" s="19" t="s">
        <v>185</v>
      </c>
    </row>
    <row r="19" spans="1:8" ht="24" customHeight="1">
      <c r="B19" s="335" t="s">
        <v>198</v>
      </c>
      <c r="C19" s="335"/>
      <c r="D19" s="335"/>
      <c r="E19" s="335"/>
    </row>
    <row r="20" spans="1:8" ht="24" customHeight="1">
      <c r="B20" s="335" t="s">
        <v>199</v>
      </c>
      <c r="C20" s="335"/>
      <c r="D20" s="335"/>
      <c r="E20" s="335"/>
    </row>
    <row r="21" spans="1:8" ht="24.75" thickBot="1">
      <c r="A21" s="75"/>
      <c r="B21" s="75"/>
      <c r="C21" s="75"/>
      <c r="D21" s="75"/>
      <c r="E21" s="75"/>
      <c r="F21" s="75"/>
      <c r="G21" s="75"/>
      <c r="H21" s="75"/>
    </row>
    <row r="22" spans="1:8" s="19" customFormat="1" ht="24" customHeight="1">
      <c r="A22" s="19" t="s">
        <v>191</v>
      </c>
    </row>
    <row r="23" spans="1:8" s="19" customFormat="1" ht="24" customHeight="1">
      <c r="A23" s="19" t="s">
        <v>186</v>
      </c>
    </row>
    <row r="24" spans="1:8" s="19" customFormat="1" ht="24" customHeight="1">
      <c r="A24" s="19" t="s">
        <v>192</v>
      </c>
      <c r="C24" s="335" t="s">
        <v>204</v>
      </c>
      <c r="D24" s="335"/>
      <c r="E24" s="335"/>
      <c r="F24" s="19" t="s">
        <v>205</v>
      </c>
    </row>
    <row r="25" spans="1:8" s="19" customFormat="1" ht="24" customHeight="1">
      <c r="A25" s="19" t="s">
        <v>200</v>
      </c>
      <c r="C25" s="19" t="s">
        <v>206</v>
      </c>
      <c r="F25" s="19" t="s">
        <v>209</v>
      </c>
    </row>
    <row r="26" spans="1:8" s="19" customFormat="1" ht="24" customHeight="1">
      <c r="A26" s="19" t="s">
        <v>201</v>
      </c>
      <c r="C26" s="19" t="s">
        <v>207</v>
      </c>
      <c r="F26" s="19" t="s">
        <v>208</v>
      </c>
    </row>
    <row r="27" spans="1:8" s="19" customFormat="1" ht="24" customHeight="1">
      <c r="A27" s="335" t="s">
        <v>190</v>
      </c>
      <c r="B27" s="335"/>
      <c r="C27" s="335" t="s">
        <v>190</v>
      </c>
      <c r="D27" s="335"/>
      <c r="E27" s="335"/>
      <c r="F27" s="335" t="s">
        <v>190</v>
      </c>
      <c r="G27" s="335"/>
      <c r="H27" s="335"/>
    </row>
    <row r="28" spans="1:8" s="19" customFormat="1" ht="13.5" customHeight="1"/>
    <row r="29" spans="1:8" s="19" customFormat="1" ht="24" customHeight="1">
      <c r="D29" s="74" t="s">
        <v>188</v>
      </c>
    </row>
    <row r="30" spans="1:8" s="19" customFormat="1" ht="24" customHeight="1"/>
    <row r="31" spans="1:8" s="19" customFormat="1" ht="24" customHeight="1">
      <c r="C31" s="335" t="s">
        <v>193</v>
      </c>
      <c r="D31" s="335"/>
      <c r="E31" s="335"/>
    </row>
    <row r="32" spans="1:8" s="19" customFormat="1" ht="24" customHeight="1">
      <c r="C32" s="19" t="s">
        <v>210</v>
      </c>
    </row>
    <row r="33" spans="1:8" s="19" customFormat="1" ht="24" customHeight="1">
      <c r="C33" s="19" t="s">
        <v>211</v>
      </c>
    </row>
    <row r="34" spans="1:8" s="19" customFormat="1" ht="24" customHeight="1">
      <c r="C34" s="335" t="s">
        <v>189</v>
      </c>
      <c r="D34" s="335"/>
      <c r="E34" s="335"/>
    </row>
    <row r="35" spans="1:8" ht="24" customHeight="1" thickBot="1">
      <c r="A35" s="75"/>
      <c r="B35" s="75"/>
      <c r="C35" s="75"/>
      <c r="D35" s="75"/>
      <c r="E35" s="75"/>
      <c r="F35" s="75"/>
      <c r="G35" s="75"/>
      <c r="H35" s="75"/>
    </row>
    <row r="36" spans="1:8" ht="24" customHeight="1">
      <c r="A36" s="19" t="s">
        <v>194</v>
      </c>
    </row>
    <row r="37" spans="1:8" ht="24" customHeight="1">
      <c r="A37" s="19" t="s">
        <v>195</v>
      </c>
    </row>
    <row r="38" spans="1:8" ht="24" customHeight="1"/>
    <row r="39" spans="1:8" ht="24" customHeight="1">
      <c r="C39" s="19" t="s">
        <v>202</v>
      </c>
    </row>
    <row r="40" spans="1:8" ht="24" customHeight="1">
      <c r="D40" s="19" t="s">
        <v>198</v>
      </c>
      <c r="E40" s="19"/>
      <c r="F40" s="19"/>
    </row>
    <row r="41" spans="1:8" ht="24" customHeight="1">
      <c r="D41" s="19" t="s">
        <v>199</v>
      </c>
      <c r="E41" s="19"/>
      <c r="F41" s="19"/>
    </row>
  </sheetData>
  <mergeCells count="15">
    <mergeCell ref="A1:H1"/>
    <mergeCell ref="D4:E4"/>
    <mergeCell ref="C34:E34"/>
    <mergeCell ref="A3:H3"/>
    <mergeCell ref="B16:E16"/>
    <mergeCell ref="B17:E17"/>
    <mergeCell ref="B19:E19"/>
    <mergeCell ref="B20:E20"/>
    <mergeCell ref="F4:H4"/>
    <mergeCell ref="A4:C4"/>
    <mergeCell ref="C24:E24"/>
    <mergeCell ref="C31:E31"/>
    <mergeCell ref="A27:B27"/>
    <mergeCell ref="C27:E27"/>
    <mergeCell ref="F27:H27"/>
  </mergeCells>
  <pageMargins left="0.62992125984251968" right="0.23622047244094491" top="0.35433070866141736" bottom="0.35433070866141736" header="0.31496062992125984" footer="0.31496062992125984"/>
  <pageSetup paperSize="9" scale="8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L30"/>
  <sheetViews>
    <sheetView view="pageBreakPreview" topLeftCell="A4" zoomScaleNormal="120" zoomScaleSheetLayoutView="100" workbookViewId="0">
      <selection activeCell="J37" sqref="J37"/>
    </sheetView>
  </sheetViews>
  <sheetFormatPr defaultRowHeight="17.25" customHeight="1"/>
  <cols>
    <col min="1" max="1" width="8.140625" style="78" customWidth="1"/>
    <col min="2" max="6" width="9.140625" style="78"/>
    <col min="7" max="7" width="9.140625" style="78" customWidth="1"/>
    <col min="8" max="8" width="15.85546875" style="80" customWidth="1"/>
    <col min="9" max="9" width="2.85546875" style="78" customWidth="1"/>
    <col min="10" max="10" width="13.85546875" style="81" customWidth="1"/>
    <col min="11" max="11" width="12.42578125" style="77" bestFit="1" customWidth="1"/>
    <col min="12" max="16384" width="9.140625" style="78"/>
  </cols>
  <sheetData>
    <row r="1" spans="1:11" ht="23.25" customHeight="1">
      <c r="A1" s="337" t="s">
        <v>76</v>
      </c>
      <c r="B1" s="337"/>
      <c r="C1" s="337"/>
      <c r="D1" s="337"/>
      <c r="E1" s="337"/>
      <c r="F1" s="337"/>
      <c r="G1" s="337"/>
      <c r="H1" s="337"/>
      <c r="I1" s="337"/>
      <c r="J1" s="337"/>
    </row>
    <row r="2" spans="1:11" ht="24">
      <c r="A2" s="337" t="s">
        <v>78</v>
      </c>
      <c r="B2" s="337"/>
      <c r="C2" s="337"/>
      <c r="D2" s="337"/>
      <c r="E2" s="337"/>
      <c r="F2" s="337"/>
      <c r="G2" s="337"/>
      <c r="H2" s="337"/>
      <c r="I2" s="337"/>
      <c r="J2" s="337"/>
    </row>
    <row r="3" spans="1:11" ht="23.25" customHeight="1">
      <c r="A3" s="337" t="s">
        <v>77</v>
      </c>
      <c r="B3" s="337"/>
      <c r="C3" s="337"/>
      <c r="D3" s="337"/>
      <c r="E3" s="337"/>
      <c r="F3" s="337"/>
      <c r="G3" s="337"/>
      <c r="H3" s="337"/>
      <c r="I3" s="337"/>
      <c r="J3" s="337"/>
      <c r="K3" s="79" t="s">
        <v>74</v>
      </c>
    </row>
    <row r="4" spans="1:11" ht="24">
      <c r="A4" s="337" t="s">
        <v>135</v>
      </c>
      <c r="B4" s="337"/>
      <c r="C4" s="337"/>
      <c r="D4" s="337"/>
      <c r="E4" s="337"/>
      <c r="F4" s="337"/>
      <c r="G4" s="337"/>
      <c r="H4" s="337"/>
      <c r="I4" s="337"/>
      <c r="J4" s="337"/>
    </row>
    <row r="5" spans="1:11" ht="18.95" customHeight="1">
      <c r="J5" s="76" t="s">
        <v>64</v>
      </c>
    </row>
    <row r="6" spans="1:11" ht="18.95" customHeight="1"/>
    <row r="7" spans="1:11" ht="18.95" customHeight="1">
      <c r="A7" s="82" t="s">
        <v>65</v>
      </c>
      <c r="J7" s="83">
        <v>1000000</v>
      </c>
      <c r="K7" s="84" t="s">
        <v>79</v>
      </c>
    </row>
    <row r="8" spans="1:11" ht="18.95" customHeight="1">
      <c r="A8" s="82"/>
    </row>
    <row r="9" spans="1:11" ht="18.95" customHeight="1">
      <c r="A9" s="85" t="s">
        <v>66</v>
      </c>
      <c r="B9" s="78" t="s">
        <v>67</v>
      </c>
      <c r="H9" s="86">
        <v>2500</v>
      </c>
      <c r="I9" s="87"/>
      <c r="J9" s="88"/>
    </row>
    <row r="10" spans="1:11" ht="18.95" customHeight="1">
      <c r="A10" s="81"/>
      <c r="B10" s="78" t="s">
        <v>68</v>
      </c>
      <c r="H10" s="86">
        <v>25</v>
      </c>
      <c r="I10" s="87"/>
      <c r="J10" s="88"/>
    </row>
    <row r="11" spans="1:11" ht="18.95" customHeight="1">
      <c r="A11" s="81"/>
      <c r="B11" s="78" t="s">
        <v>69</v>
      </c>
      <c r="H11" s="86">
        <v>0</v>
      </c>
      <c r="I11" s="87"/>
      <c r="J11" s="88"/>
    </row>
    <row r="12" spans="1:11" ht="18.95" customHeight="1">
      <c r="A12" s="81"/>
      <c r="B12" s="78" t="s">
        <v>70</v>
      </c>
      <c r="H12" s="86">
        <v>0</v>
      </c>
      <c r="I12" s="87"/>
      <c r="J12" s="89">
        <f>H9+H10+H11+H12</f>
        <v>2525</v>
      </c>
    </row>
    <row r="13" spans="1:11" ht="18.95" customHeight="1">
      <c r="A13" s="81"/>
    </row>
    <row r="14" spans="1:11" ht="18.95" customHeight="1">
      <c r="A14" s="85" t="s">
        <v>71</v>
      </c>
      <c r="B14" s="78" t="s">
        <v>72</v>
      </c>
    </row>
    <row r="15" spans="1:11" ht="18.95" customHeight="1">
      <c r="B15" s="78" t="s">
        <v>82</v>
      </c>
      <c r="D15" s="78" t="s">
        <v>83</v>
      </c>
      <c r="F15" s="78" t="s">
        <v>84</v>
      </c>
      <c r="H15" s="90">
        <v>0</v>
      </c>
    </row>
    <row r="16" spans="1:11" ht="18.95" customHeight="1">
      <c r="B16" s="78" t="s">
        <v>82</v>
      </c>
      <c r="D16" s="78" t="s">
        <v>83</v>
      </c>
      <c r="F16" s="78" t="s">
        <v>84</v>
      </c>
      <c r="H16" s="90">
        <v>0</v>
      </c>
    </row>
    <row r="17" spans="1:12" ht="18.95" customHeight="1">
      <c r="B17" s="78" t="s">
        <v>82</v>
      </c>
      <c r="D17" s="78" t="s">
        <v>83</v>
      </c>
      <c r="F17" s="78" t="s">
        <v>84</v>
      </c>
      <c r="H17" s="90">
        <v>0</v>
      </c>
    </row>
    <row r="18" spans="1:12" ht="18.95" customHeight="1">
      <c r="B18" s="78" t="s">
        <v>82</v>
      </c>
      <c r="D18" s="78" t="s">
        <v>83</v>
      </c>
      <c r="F18" s="78" t="s">
        <v>84</v>
      </c>
      <c r="H18" s="90">
        <v>0</v>
      </c>
      <c r="J18" s="91">
        <f>H15+H16+H17+H18</f>
        <v>0</v>
      </c>
    </row>
    <row r="19" spans="1:12" ht="18.95" customHeight="1">
      <c r="J19" s="83"/>
    </row>
    <row r="20" spans="1:12" ht="18.95" customHeight="1" thickBot="1">
      <c r="A20" s="82" t="s">
        <v>73</v>
      </c>
      <c r="J20" s="92">
        <f>J7-J12+J18</f>
        <v>997475</v>
      </c>
    </row>
    <row r="21" spans="1:12" ht="18.95" customHeight="1" thickTop="1">
      <c r="K21" s="77">
        <v>997475</v>
      </c>
      <c r="L21" s="93" t="s">
        <v>80</v>
      </c>
    </row>
    <row r="22" spans="1:12" ht="18.95" customHeight="1">
      <c r="K22" s="94">
        <f>+J20-K21</f>
        <v>0</v>
      </c>
      <c r="L22" s="95" t="s">
        <v>81</v>
      </c>
    </row>
    <row r="23" spans="1:12" ht="18.95" customHeight="1">
      <c r="K23" s="96"/>
      <c r="L23" s="95"/>
    </row>
    <row r="24" spans="1:12" ht="18.95" customHeight="1">
      <c r="K24" s="96"/>
      <c r="L24" s="95"/>
    </row>
    <row r="25" spans="1:12" s="98" customFormat="1" ht="24.75" customHeight="1">
      <c r="A25" s="97" t="s">
        <v>162</v>
      </c>
      <c r="B25" s="98" t="s">
        <v>163</v>
      </c>
      <c r="E25" s="98" t="s">
        <v>88</v>
      </c>
      <c r="F25" s="97" t="s">
        <v>162</v>
      </c>
      <c r="G25" s="98" t="s">
        <v>163</v>
      </c>
      <c r="H25" s="97"/>
      <c r="J25" s="98" t="s">
        <v>89</v>
      </c>
      <c r="K25" s="99"/>
    </row>
    <row r="26" spans="1:12" s="98" customFormat="1" ht="24.75" customHeight="1">
      <c r="B26" s="98" t="s">
        <v>165</v>
      </c>
      <c r="G26" s="98" t="s">
        <v>165</v>
      </c>
      <c r="H26" s="97"/>
      <c r="K26" s="99"/>
    </row>
    <row r="27" spans="1:12" s="98" customFormat="1" ht="24.75" customHeight="1">
      <c r="A27" s="97" t="s">
        <v>164</v>
      </c>
      <c r="B27" s="98" t="s">
        <v>167</v>
      </c>
      <c r="F27" s="97" t="s">
        <v>164</v>
      </c>
      <c r="G27" s="98" t="s">
        <v>166</v>
      </c>
      <c r="H27" s="97"/>
      <c r="K27" s="99"/>
    </row>
    <row r="28" spans="1:12" ht="24.75" customHeight="1"/>
    <row r="30" spans="1:12" ht="24">
      <c r="A30" s="79" t="s">
        <v>267</v>
      </c>
      <c r="K30" s="78"/>
    </row>
  </sheetData>
  <mergeCells count="4">
    <mergeCell ref="A1:J1"/>
    <mergeCell ref="A2:J2"/>
    <mergeCell ref="A3:J3"/>
    <mergeCell ref="A4:J4"/>
  </mergeCells>
  <pageMargins left="0.55000000000000004" right="0.38" top="0.65" bottom="0.75" header="0.3" footer="0.3"/>
  <pageSetup paperSize="9" scale="9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595"/>
  <sheetViews>
    <sheetView view="pageBreakPreview" topLeftCell="A573" zoomScaleNormal="100" zoomScaleSheetLayoutView="100" workbookViewId="0">
      <selection activeCell="C428" sqref="C428"/>
    </sheetView>
  </sheetViews>
  <sheetFormatPr defaultColWidth="9" defaultRowHeight="20.25"/>
  <cols>
    <col min="1" max="1" width="9" style="1"/>
    <col min="2" max="2" width="47.140625" style="1" customWidth="1"/>
    <col min="3" max="4" width="18.85546875" style="1" customWidth="1"/>
    <col min="5" max="5" width="9" style="1"/>
    <col min="6" max="7" width="14" style="1" bestFit="1" customWidth="1"/>
    <col min="8" max="8" width="9" style="1"/>
    <col min="9" max="9" width="14" style="1" bestFit="1" customWidth="1"/>
    <col min="10" max="257" width="9" style="1"/>
    <col min="258" max="258" width="52" style="1" customWidth="1"/>
    <col min="259" max="260" width="26" style="1" customWidth="1"/>
    <col min="261" max="261" width="9" style="1"/>
    <col min="262" max="263" width="14" style="1" bestFit="1" customWidth="1"/>
    <col min="264" max="264" width="9" style="1"/>
    <col min="265" max="265" width="14" style="1" bestFit="1" customWidth="1"/>
    <col min="266" max="513" width="9" style="1"/>
    <col min="514" max="514" width="52" style="1" customWidth="1"/>
    <col min="515" max="516" width="26" style="1" customWidth="1"/>
    <col min="517" max="517" width="9" style="1"/>
    <col min="518" max="519" width="14" style="1" bestFit="1" customWidth="1"/>
    <col min="520" max="520" width="9" style="1"/>
    <col min="521" max="521" width="14" style="1" bestFit="1" customWidth="1"/>
    <col min="522" max="769" width="9" style="1"/>
    <col min="770" max="770" width="52" style="1" customWidth="1"/>
    <col min="771" max="772" width="26" style="1" customWidth="1"/>
    <col min="773" max="773" width="9" style="1"/>
    <col min="774" max="775" width="14" style="1" bestFit="1" customWidth="1"/>
    <col min="776" max="776" width="9" style="1"/>
    <col min="777" max="777" width="14" style="1" bestFit="1" customWidth="1"/>
    <col min="778" max="1025" width="9" style="1"/>
    <col min="1026" max="1026" width="52" style="1" customWidth="1"/>
    <col min="1027" max="1028" width="26" style="1" customWidth="1"/>
    <col min="1029" max="1029" width="9" style="1"/>
    <col min="1030" max="1031" width="14" style="1" bestFit="1" customWidth="1"/>
    <col min="1032" max="1032" width="9" style="1"/>
    <col min="1033" max="1033" width="14" style="1" bestFit="1" customWidth="1"/>
    <col min="1034" max="1281" width="9" style="1"/>
    <col min="1282" max="1282" width="52" style="1" customWidth="1"/>
    <col min="1283" max="1284" width="26" style="1" customWidth="1"/>
    <col min="1285" max="1285" width="9" style="1"/>
    <col min="1286" max="1287" width="14" style="1" bestFit="1" customWidth="1"/>
    <col min="1288" max="1288" width="9" style="1"/>
    <col min="1289" max="1289" width="14" style="1" bestFit="1" customWidth="1"/>
    <col min="1290" max="1537" width="9" style="1"/>
    <col min="1538" max="1538" width="52" style="1" customWidth="1"/>
    <col min="1539" max="1540" width="26" style="1" customWidth="1"/>
    <col min="1541" max="1541" width="9" style="1"/>
    <col min="1542" max="1543" width="14" style="1" bestFit="1" customWidth="1"/>
    <col min="1544" max="1544" width="9" style="1"/>
    <col min="1545" max="1545" width="14" style="1" bestFit="1" customWidth="1"/>
    <col min="1546" max="1793" width="9" style="1"/>
    <col min="1794" max="1794" width="52" style="1" customWidth="1"/>
    <col min="1795" max="1796" width="26" style="1" customWidth="1"/>
    <col min="1797" max="1797" width="9" style="1"/>
    <col min="1798" max="1799" width="14" style="1" bestFit="1" customWidth="1"/>
    <col min="1800" max="1800" width="9" style="1"/>
    <col min="1801" max="1801" width="14" style="1" bestFit="1" customWidth="1"/>
    <col min="1802" max="2049" width="9" style="1"/>
    <col min="2050" max="2050" width="52" style="1" customWidth="1"/>
    <col min="2051" max="2052" width="26" style="1" customWidth="1"/>
    <col min="2053" max="2053" width="9" style="1"/>
    <col min="2054" max="2055" width="14" style="1" bestFit="1" customWidth="1"/>
    <col min="2056" max="2056" width="9" style="1"/>
    <col min="2057" max="2057" width="14" style="1" bestFit="1" customWidth="1"/>
    <col min="2058" max="2305" width="9" style="1"/>
    <col min="2306" max="2306" width="52" style="1" customWidth="1"/>
    <col min="2307" max="2308" width="26" style="1" customWidth="1"/>
    <col min="2309" max="2309" width="9" style="1"/>
    <col min="2310" max="2311" width="14" style="1" bestFit="1" customWidth="1"/>
    <col min="2312" max="2312" width="9" style="1"/>
    <col min="2313" max="2313" width="14" style="1" bestFit="1" customWidth="1"/>
    <col min="2314" max="2561" width="9" style="1"/>
    <col min="2562" max="2562" width="52" style="1" customWidth="1"/>
    <col min="2563" max="2564" width="26" style="1" customWidth="1"/>
    <col min="2565" max="2565" width="9" style="1"/>
    <col min="2566" max="2567" width="14" style="1" bestFit="1" customWidth="1"/>
    <col min="2568" max="2568" width="9" style="1"/>
    <col min="2569" max="2569" width="14" style="1" bestFit="1" customWidth="1"/>
    <col min="2570" max="2817" width="9" style="1"/>
    <col min="2818" max="2818" width="52" style="1" customWidth="1"/>
    <col min="2819" max="2820" width="26" style="1" customWidth="1"/>
    <col min="2821" max="2821" width="9" style="1"/>
    <col min="2822" max="2823" width="14" style="1" bestFit="1" customWidth="1"/>
    <col min="2824" max="2824" width="9" style="1"/>
    <col min="2825" max="2825" width="14" style="1" bestFit="1" customWidth="1"/>
    <col min="2826" max="3073" width="9" style="1"/>
    <col min="3074" max="3074" width="52" style="1" customWidth="1"/>
    <col min="3075" max="3076" width="26" style="1" customWidth="1"/>
    <col min="3077" max="3077" width="9" style="1"/>
    <col min="3078" max="3079" width="14" style="1" bestFit="1" customWidth="1"/>
    <col min="3080" max="3080" width="9" style="1"/>
    <col min="3081" max="3081" width="14" style="1" bestFit="1" customWidth="1"/>
    <col min="3082" max="3329" width="9" style="1"/>
    <col min="3330" max="3330" width="52" style="1" customWidth="1"/>
    <col min="3331" max="3332" width="26" style="1" customWidth="1"/>
    <col min="3333" max="3333" width="9" style="1"/>
    <col min="3334" max="3335" width="14" style="1" bestFit="1" customWidth="1"/>
    <col min="3336" max="3336" width="9" style="1"/>
    <col min="3337" max="3337" width="14" style="1" bestFit="1" customWidth="1"/>
    <col min="3338" max="3585" width="9" style="1"/>
    <col min="3586" max="3586" width="52" style="1" customWidth="1"/>
    <col min="3587" max="3588" width="26" style="1" customWidth="1"/>
    <col min="3589" max="3589" width="9" style="1"/>
    <col min="3590" max="3591" width="14" style="1" bestFit="1" customWidth="1"/>
    <col min="3592" max="3592" width="9" style="1"/>
    <col min="3593" max="3593" width="14" style="1" bestFit="1" customWidth="1"/>
    <col min="3594" max="3841" width="9" style="1"/>
    <col min="3842" max="3842" width="52" style="1" customWidth="1"/>
    <col min="3843" max="3844" width="26" style="1" customWidth="1"/>
    <col min="3845" max="3845" width="9" style="1"/>
    <col min="3846" max="3847" width="14" style="1" bestFit="1" customWidth="1"/>
    <col min="3848" max="3848" width="9" style="1"/>
    <col min="3849" max="3849" width="14" style="1" bestFit="1" customWidth="1"/>
    <col min="3850" max="4097" width="9" style="1"/>
    <col min="4098" max="4098" width="52" style="1" customWidth="1"/>
    <col min="4099" max="4100" width="26" style="1" customWidth="1"/>
    <col min="4101" max="4101" width="9" style="1"/>
    <col min="4102" max="4103" width="14" style="1" bestFit="1" customWidth="1"/>
    <col min="4104" max="4104" width="9" style="1"/>
    <col min="4105" max="4105" width="14" style="1" bestFit="1" customWidth="1"/>
    <col min="4106" max="4353" width="9" style="1"/>
    <col min="4354" max="4354" width="52" style="1" customWidth="1"/>
    <col min="4355" max="4356" width="26" style="1" customWidth="1"/>
    <col min="4357" max="4357" width="9" style="1"/>
    <col min="4358" max="4359" width="14" style="1" bestFit="1" customWidth="1"/>
    <col min="4360" max="4360" width="9" style="1"/>
    <col min="4361" max="4361" width="14" style="1" bestFit="1" customWidth="1"/>
    <col min="4362" max="4609" width="9" style="1"/>
    <col min="4610" max="4610" width="52" style="1" customWidth="1"/>
    <col min="4611" max="4612" width="26" style="1" customWidth="1"/>
    <col min="4613" max="4613" width="9" style="1"/>
    <col min="4614" max="4615" width="14" style="1" bestFit="1" customWidth="1"/>
    <col min="4616" max="4616" width="9" style="1"/>
    <col min="4617" max="4617" width="14" style="1" bestFit="1" customWidth="1"/>
    <col min="4618" max="4865" width="9" style="1"/>
    <col min="4866" max="4866" width="52" style="1" customWidth="1"/>
    <col min="4867" max="4868" width="26" style="1" customWidth="1"/>
    <col min="4869" max="4869" width="9" style="1"/>
    <col min="4870" max="4871" width="14" style="1" bestFit="1" customWidth="1"/>
    <col min="4872" max="4872" width="9" style="1"/>
    <col min="4873" max="4873" width="14" style="1" bestFit="1" customWidth="1"/>
    <col min="4874" max="5121" width="9" style="1"/>
    <col min="5122" max="5122" width="52" style="1" customWidth="1"/>
    <col min="5123" max="5124" width="26" style="1" customWidth="1"/>
    <col min="5125" max="5125" width="9" style="1"/>
    <col min="5126" max="5127" width="14" style="1" bestFit="1" customWidth="1"/>
    <col min="5128" max="5128" width="9" style="1"/>
    <col min="5129" max="5129" width="14" style="1" bestFit="1" customWidth="1"/>
    <col min="5130" max="5377" width="9" style="1"/>
    <col min="5378" max="5378" width="52" style="1" customWidth="1"/>
    <col min="5379" max="5380" width="26" style="1" customWidth="1"/>
    <col min="5381" max="5381" width="9" style="1"/>
    <col min="5382" max="5383" width="14" style="1" bestFit="1" customWidth="1"/>
    <col min="5384" max="5384" width="9" style="1"/>
    <col min="5385" max="5385" width="14" style="1" bestFit="1" customWidth="1"/>
    <col min="5386" max="5633" width="9" style="1"/>
    <col min="5634" max="5634" width="52" style="1" customWidth="1"/>
    <col min="5635" max="5636" width="26" style="1" customWidth="1"/>
    <col min="5637" max="5637" width="9" style="1"/>
    <col min="5638" max="5639" width="14" style="1" bestFit="1" customWidth="1"/>
    <col min="5640" max="5640" width="9" style="1"/>
    <col min="5641" max="5641" width="14" style="1" bestFit="1" customWidth="1"/>
    <col min="5642" max="5889" width="9" style="1"/>
    <col min="5890" max="5890" width="52" style="1" customWidth="1"/>
    <col min="5891" max="5892" width="26" style="1" customWidth="1"/>
    <col min="5893" max="5893" width="9" style="1"/>
    <col min="5894" max="5895" width="14" style="1" bestFit="1" customWidth="1"/>
    <col min="5896" max="5896" width="9" style="1"/>
    <col min="5897" max="5897" width="14" style="1" bestFit="1" customWidth="1"/>
    <col min="5898" max="6145" width="9" style="1"/>
    <col min="6146" max="6146" width="52" style="1" customWidth="1"/>
    <col min="6147" max="6148" width="26" style="1" customWidth="1"/>
    <col min="6149" max="6149" width="9" style="1"/>
    <col min="6150" max="6151" width="14" style="1" bestFit="1" customWidth="1"/>
    <col min="6152" max="6152" width="9" style="1"/>
    <col min="6153" max="6153" width="14" style="1" bestFit="1" customWidth="1"/>
    <col min="6154" max="6401" width="9" style="1"/>
    <col min="6402" max="6402" width="52" style="1" customWidth="1"/>
    <col min="6403" max="6404" width="26" style="1" customWidth="1"/>
    <col min="6405" max="6405" width="9" style="1"/>
    <col min="6406" max="6407" width="14" style="1" bestFit="1" customWidth="1"/>
    <col min="6408" max="6408" width="9" style="1"/>
    <col min="6409" max="6409" width="14" style="1" bestFit="1" customWidth="1"/>
    <col min="6410" max="6657" width="9" style="1"/>
    <col min="6658" max="6658" width="52" style="1" customWidth="1"/>
    <col min="6659" max="6660" width="26" style="1" customWidth="1"/>
    <col min="6661" max="6661" width="9" style="1"/>
    <col min="6662" max="6663" width="14" style="1" bestFit="1" customWidth="1"/>
    <col min="6664" max="6664" width="9" style="1"/>
    <col min="6665" max="6665" width="14" style="1" bestFit="1" customWidth="1"/>
    <col min="6666" max="6913" width="9" style="1"/>
    <col min="6914" max="6914" width="52" style="1" customWidth="1"/>
    <col min="6915" max="6916" width="26" style="1" customWidth="1"/>
    <col min="6917" max="6917" width="9" style="1"/>
    <col min="6918" max="6919" width="14" style="1" bestFit="1" customWidth="1"/>
    <col min="6920" max="6920" width="9" style="1"/>
    <col min="6921" max="6921" width="14" style="1" bestFit="1" customWidth="1"/>
    <col min="6922" max="7169" width="9" style="1"/>
    <col min="7170" max="7170" width="52" style="1" customWidth="1"/>
    <col min="7171" max="7172" width="26" style="1" customWidth="1"/>
    <col min="7173" max="7173" width="9" style="1"/>
    <col min="7174" max="7175" width="14" style="1" bestFit="1" customWidth="1"/>
    <col min="7176" max="7176" width="9" style="1"/>
    <col min="7177" max="7177" width="14" style="1" bestFit="1" customWidth="1"/>
    <col min="7178" max="7425" width="9" style="1"/>
    <col min="7426" max="7426" width="52" style="1" customWidth="1"/>
    <col min="7427" max="7428" width="26" style="1" customWidth="1"/>
    <col min="7429" max="7429" width="9" style="1"/>
    <col min="7430" max="7431" width="14" style="1" bestFit="1" customWidth="1"/>
    <col min="7432" max="7432" width="9" style="1"/>
    <col min="7433" max="7433" width="14" style="1" bestFit="1" customWidth="1"/>
    <col min="7434" max="7681" width="9" style="1"/>
    <col min="7682" max="7682" width="52" style="1" customWidth="1"/>
    <col min="7683" max="7684" width="26" style="1" customWidth="1"/>
    <col min="7685" max="7685" width="9" style="1"/>
    <col min="7686" max="7687" width="14" style="1" bestFit="1" customWidth="1"/>
    <col min="7688" max="7688" width="9" style="1"/>
    <col min="7689" max="7689" width="14" style="1" bestFit="1" customWidth="1"/>
    <col min="7690" max="7937" width="9" style="1"/>
    <col min="7938" max="7938" width="52" style="1" customWidth="1"/>
    <col min="7939" max="7940" width="26" style="1" customWidth="1"/>
    <col min="7941" max="7941" width="9" style="1"/>
    <col min="7942" max="7943" width="14" style="1" bestFit="1" customWidth="1"/>
    <col min="7944" max="7944" width="9" style="1"/>
    <col min="7945" max="7945" width="14" style="1" bestFit="1" customWidth="1"/>
    <col min="7946" max="8193" width="9" style="1"/>
    <col min="8194" max="8194" width="52" style="1" customWidth="1"/>
    <col min="8195" max="8196" width="26" style="1" customWidth="1"/>
    <col min="8197" max="8197" width="9" style="1"/>
    <col min="8198" max="8199" width="14" style="1" bestFit="1" customWidth="1"/>
    <col min="8200" max="8200" width="9" style="1"/>
    <col min="8201" max="8201" width="14" style="1" bestFit="1" customWidth="1"/>
    <col min="8202" max="8449" width="9" style="1"/>
    <col min="8450" max="8450" width="52" style="1" customWidth="1"/>
    <col min="8451" max="8452" width="26" style="1" customWidth="1"/>
    <col min="8453" max="8453" width="9" style="1"/>
    <col min="8454" max="8455" width="14" style="1" bestFit="1" customWidth="1"/>
    <col min="8456" max="8456" width="9" style="1"/>
    <col min="8457" max="8457" width="14" style="1" bestFit="1" customWidth="1"/>
    <col min="8458" max="8705" width="9" style="1"/>
    <col min="8706" max="8706" width="52" style="1" customWidth="1"/>
    <col min="8707" max="8708" width="26" style="1" customWidth="1"/>
    <col min="8709" max="8709" width="9" style="1"/>
    <col min="8710" max="8711" width="14" style="1" bestFit="1" customWidth="1"/>
    <col min="8712" max="8712" width="9" style="1"/>
    <col min="8713" max="8713" width="14" style="1" bestFit="1" customWidth="1"/>
    <col min="8714" max="8961" width="9" style="1"/>
    <col min="8962" max="8962" width="52" style="1" customWidth="1"/>
    <col min="8963" max="8964" width="26" style="1" customWidth="1"/>
    <col min="8965" max="8965" width="9" style="1"/>
    <col min="8966" max="8967" width="14" style="1" bestFit="1" customWidth="1"/>
    <col min="8968" max="8968" width="9" style="1"/>
    <col min="8969" max="8969" width="14" style="1" bestFit="1" customWidth="1"/>
    <col min="8970" max="9217" width="9" style="1"/>
    <col min="9218" max="9218" width="52" style="1" customWidth="1"/>
    <col min="9219" max="9220" width="26" style="1" customWidth="1"/>
    <col min="9221" max="9221" width="9" style="1"/>
    <col min="9222" max="9223" width="14" style="1" bestFit="1" customWidth="1"/>
    <col min="9224" max="9224" width="9" style="1"/>
    <col min="9225" max="9225" width="14" style="1" bestFit="1" customWidth="1"/>
    <col min="9226" max="9473" width="9" style="1"/>
    <col min="9474" max="9474" width="52" style="1" customWidth="1"/>
    <col min="9475" max="9476" width="26" style="1" customWidth="1"/>
    <col min="9477" max="9477" width="9" style="1"/>
    <col min="9478" max="9479" width="14" style="1" bestFit="1" customWidth="1"/>
    <col min="9480" max="9480" width="9" style="1"/>
    <col min="9481" max="9481" width="14" style="1" bestFit="1" customWidth="1"/>
    <col min="9482" max="9729" width="9" style="1"/>
    <col min="9730" max="9730" width="52" style="1" customWidth="1"/>
    <col min="9731" max="9732" width="26" style="1" customWidth="1"/>
    <col min="9733" max="9733" width="9" style="1"/>
    <col min="9734" max="9735" width="14" style="1" bestFit="1" customWidth="1"/>
    <col min="9736" max="9736" width="9" style="1"/>
    <col min="9737" max="9737" width="14" style="1" bestFit="1" customWidth="1"/>
    <col min="9738" max="9985" width="9" style="1"/>
    <col min="9986" max="9986" width="52" style="1" customWidth="1"/>
    <col min="9987" max="9988" width="26" style="1" customWidth="1"/>
    <col min="9989" max="9989" width="9" style="1"/>
    <col min="9990" max="9991" width="14" style="1" bestFit="1" customWidth="1"/>
    <col min="9992" max="9992" width="9" style="1"/>
    <col min="9993" max="9993" width="14" style="1" bestFit="1" customWidth="1"/>
    <col min="9994" max="10241" width="9" style="1"/>
    <col min="10242" max="10242" width="52" style="1" customWidth="1"/>
    <col min="10243" max="10244" width="26" style="1" customWidth="1"/>
    <col min="10245" max="10245" width="9" style="1"/>
    <col min="10246" max="10247" width="14" style="1" bestFit="1" customWidth="1"/>
    <col min="10248" max="10248" width="9" style="1"/>
    <col min="10249" max="10249" width="14" style="1" bestFit="1" customWidth="1"/>
    <col min="10250" max="10497" width="9" style="1"/>
    <col min="10498" max="10498" width="52" style="1" customWidth="1"/>
    <col min="10499" max="10500" width="26" style="1" customWidth="1"/>
    <col min="10501" max="10501" width="9" style="1"/>
    <col min="10502" max="10503" width="14" style="1" bestFit="1" customWidth="1"/>
    <col min="10504" max="10504" width="9" style="1"/>
    <col min="10505" max="10505" width="14" style="1" bestFit="1" customWidth="1"/>
    <col min="10506" max="10753" width="9" style="1"/>
    <col min="10754" max="10754" width="52" style="1" customWidth="1"/>
    <col min="10755" max="10756" width="26" style="1" customWidth="1"/>
    <col min="10757" max="10757" width="9" style="1"/>
    <col min="10758" max="10759" width="14" style="1" bestFit="1" customWidth="1"/>
    <col min="10760" max="10760" width="9" style="1"/>
    <col min="10761" max="10761" width="14" style="1" bestFit="1" customWidth="1"/>
    <col min="10762" max="11009" width="9" style="1"/>
    <col min="11010" max="11010" width="52" style="1" customWidth="1"/>
    <col min="11011" max="11012" width="26" style="1" customWidth="1"/>
    <col min="11013" max="11013" width="9" style="1"/>
    <col min="11014" max="11015" width="14" style="1" bestFit="1" customWidth="1"/>
    <col min="11016" max="11016" width="9" style="1"/>
    <col min="11017" max="11017" width="14" style="1" bestFit="1" customWidth="1"/>
    <col min="11018" max="11265" width="9" style="1"/>
    <col min="11266" max="11266" width="52" style="1" customWidth="1"/>
    <col min="11267" max="11268" width="26" style="1" customWidth="1"/>
    <col min="11269" max="11269" width="9" style="1"/>
    <col min="11270" max="11271" width="14" style="1" bestFit="1" customWidth="1"/>
    <col min="11272" max="11272" width="9" style="1"/>
    <col min="11273" max="11273" width="14" style="1" bestFit="1" customWidth="1"/>
    <col min="11274" max="11521" width="9" style="1"/>
    <col min="11522" max="11522" width="52" style="1" customWidth="1"/>
    <col min="11523" max="11524" width="26" style="1" customWidth="1"/>
    <col min="11525" max="11525" width="9" style="1"/>
    <col min="11526" max="11527" width="14" style="1" bestFit="1" customWidth="1"/>
    <col min="11528" max="11528" width="9" style="1"/>
    <col min="11529" max="11529" width="14" style="1" bestFit="1" customWidth="1"/>
    <col min="11530" max="11777" width="9" style="1"/>
    <col min="11778" max="11778" width="52" style="1" customWidth="1"/>
    <col min="11779" max="11780" width="26" style="1" customWidth="1"/>
    <col min="11781" max="11781" width="9" style="1"/>
    <col min="11782" max="11783" width="14" style="1" bestFit="1" customWidth="1"/>
    <col min="11784" max="11784" width="9" style="1"/>
    <col min="11785" max="11785" width="14" style="1" bestFit="1" customWidth="1"/>
    <col min="11786" max="12033" width="9" style="1"/>
    <col min="12034" max="12034" width="52" style="1" customWidth="1"/>
    <col min="12035" max="12036" width="26" style="1" customWidth="1"/>
    <col min="12037" max="12037" width="9" style="1"/>
    <col min="12038" max="12039" width="14" style="1" bestFit="1" customWidth="1"/>
    <col min="12040" max="12040" width="9" style="1"/>
    <col min="12041" max="12041" width="14" style="1" bestFit="1" customWidth="1"/>
    <col min="12042" max="12289" width="9" style="1"/>
    <col min="12290" max="12290" width="52" style="1" customWidth="1"/>
    <col min="12291" max="12292" width="26" style="1" customWidth="1"/>
    <col min="12293" max="12293" width="9" style="1"/>
    <col min="12294" max="12295" width="14" style="1" bestFit="1" customWidth="1"/>
    <col min="12296" max="12296" width="9" style="1"/>
    <col min="12297" max="12297" width="14" style="1" bestFit="1" customWidth="1"/>
    <col min="12298" max="12545" width="9" style="1"/>
    <col min="12546" max="12546" width="52" style="1" customWidth="1"/>
    <col min="12547" max="12548" width="26" style="1" customWidth="1"/>
    <col min="12549" max="12549" width="9" style="1"/>
    <col min="12550" max="12551" width="14" style="1" bestFit="1" customWidth="1"/>
    <col min="12552" max="12552" width="9" style="1"/>
    <col min="12553" max="12553" width="14" style="1" bestFit="1" customWidth="1"/>
    <col min="12554" max="12801" width="9" style="1"/>
    <col min="12802" max="12802" width="52" style="1" customWidth="1"/>
    <col min="12803" max="12804" width="26" style="1" customWidth="1"/>
    <col min="12805" max="12805" width="9" style="1"/>
    <col min="12806" max="12807" width="14" style="1" bestFit="1" customWidth="1"/>
    <col min="12808" max="12808" width="9" style="1"/>
    <col min="12809" max="12809" width="14" style="1" bestFit="1" customWidth="1"/>
    <col min="12810" max="13057" width="9" style="1"/>
    <col min="13058" max="13058" width="52" style="1" customWidth="1"/>
    <col min="13059" max="13060" width="26" style="1" customWidth="1"/>
    <col min="13061" max="13061" width="9" style="1"/>
    <col min="13062" max="13063" width="14" style="1" bestFit="1" customWidth="1"/>
    <col min="13064" max="13064" width="9" style="1"/>
    <col min="13065" max="13065" width="14" style="1" bestFit="1" customWidth="1"/>
    <col min="13066" max="13313" width="9" style="1"/>
    <col min="13314" max="13314" width="52" style="1" customWidth="1"/>
    <col min="13315" max="13316" width="26" style="1" customWidth="1"/>
    <col min="13317" max="13317" width="9" style="1"/>
    <col min="13318" max="13319" width="14" style="1" bestFit="1" customWidth="1"/>
    <col min="13320" max="13320" width="9" style="1"/>
    <col min="13321" max="13321" width="14" style="1" bestFit="1" customWidth="1"/>
    <col min="13322" max="13569" width="9" style="1"/>
    <col min="13570" max="13570" width="52" style="1" customWidth="1"/>
    <col min="13571" max="13572" width="26" style="1" customWidth="1"/>
    <col min="13573" max="13573" width="9" style="1"/>
    <col min="13574" max="13575" width="14" style="1" bestFit="1" customWidth="1"/>
    <col min="13576" max="13576" width="9" style="1"/>
    <col min="13577" max="13577" width="14" style="1" bestFit="1" customWidth="1"/>
    <col min="13578" max="13825" width="9" style="1"/>
    <col min="13826" max="13826" width="52" style="1" customWidth="1"/>
    <col min="13827" max="13828" width="26" style="1" customWidth="1"/>
    <col min="13829" max="13829" width="9" style="1"/>
    <col min="13830" max="13831" width="14" style="1" bestFit="1" customWidth="1"/>
    <col min="13832" max="13832" width="9" style="1"/>
    <col min="13833" max="13833" width="14" style="1" bestFit="1" customWidth="1"/>
    <col min="13834" max="14081" width="9" style="1"/>
    <col min="14082" max="14082" width="52" style="1" customWidth="1"/>
    <col min="14083" max="14084" width="26" style="1" customWidth="1"/>
    <col min="14085" max="14085" width="9" style="1"/>
    <col min="14086" max="14087" width="14" style="1" bestFit="1" customWidth="1"/>
    <col min="14088" max="14088" width="9" style="1"/>
    <col min="14089" max="14089" width="14" style="1" bestFit="1" customWidth="1"/>
    <col min="14090" max="14337" width="9" style="1"/>
    <col min="14338" max="14338" width="52" style="1" customWidth="1"/>
    <col min="14339" max="14340" width="26" style="1" customWidth="1"/>
    <col min="14341" max="14341" width="9" style="1"/>
    <col min="14342" max="14343" width="14" style="1" bestFit="1" customWidth="1"/>
    <col min="14344" max="14344" width="9" style="1"/>
    <col min="14345" max="14345" width="14" style="1" bestFit="1" customWidth="1"/>
    <col min="14346" max="14593" width="9" style="1"/>
    <col min="14594" max="14594" width="52" style="1" customWidth="1"/>
    <col min="14595" max="14596" width="26" style="1" customWidth="1"/>
    <col min="14597" max="14597" width="9" style="1"/>
    <col min="14598" max="14599" width="14" style="1" bestFit="1" customWidth="1"/>
    <col min="14600" max="14600" width="9" style="1"/>
    <col min="14601" max="14601" width="14" style="1" bestFit="1" customWidth="1"/>
    <col min="14602" max="14849" width="9" style="1"/>
    <col min="14850" max="14850" width="52" style="1" customWidth="1"/>
    <col min="14851" max="14852" width="26" style="1" customWidth="1"/>
    <col min="14853" max="14853" width="9" style="1"/>
    <col min="14854" max="14855" width="14" style="1" bestFit="1" customWidth="1"/>
    <col min="14856" max="14856" width="9" style="1"/>
    <col min="14857" max="14857" width="14" style="1" bestFit="1" customWidth="1"/>
    <col min="14858" max="15105" width="9" style="1"/>
    <col min="15106" max="15106" width="52" style="1" customWidth="1"/>
    <col min="15107" max="15108" width="26" style="1" customWidth="1"/>
    <col min="15109" max="15109" width="9" style="1"/>
    <col min="15110" max="15111" width="14" style="1" bestFit="1" customWidth="1"/>
    <col min="15112" max="15112" width="9" style="1"/>
    <col min="15113" max="15113" width="14" style="1" bestFit="1" customWidth="1"/>
    <col min="15114" max="15361" width="9" style="1"/>
    <col min="15362" max="15362" width="52" style="1" customWidth="1"/>
    <col min="15363" max="15364" width="26" style="1" customWidth="1"/>
    <col min="15365" max="15365" width="9" style="1"/>
    <col min="15366" max="15367" width="14" style="1" bestFit="1" customWidth="1"/>
    <col min="15368" max="15368" width="9" style="1"/>
    <col min="15369" max="15369" width="14" style="1" bestFit="1" customWidth="1"/>
    <col min="15370" max="15617" width="9" style="1"/>
    <col min="15618" max="15618" width="52" style="1" customWidth="1"/>
    <col min="15619" max="15620" width="26" style="1" customWidth="1"/>
    <col min="15621" max="15621" width="9" style="1"/>
    <col min="15622" max="15623" width="14" style="1" bestFit="1" customWidth="1"/>
    <col min="15624" max="15624" width="9" style="1"/>
    <col min="15625" max="15625" width="14" style="1" bestFit="1" customWidth="1"/>
    <col min="15626" max="15873" width="9" style="1"/>
    <col min="15874" max="15874" width="52" style="1" customWidth="1"/>
    <col min="15875" max="15876" width="26" style="1" customWidth="1"/>
    <col min="15877" max="15877" width="9" style="1"/>
    <col min="15878" max="15879" width="14" style="1" bestFit="1" customWidth="1"/>
    <col min="15880" max="15880" width="9" style="1"/>
    <col min="15881" max="15881" width="14" style="1" bestFit="1" customWidth="1"/>
    <col min="15882" max="16129" width="9" style="1"/>
    <col min="16130" max="16130" width="52" style="1" customWidth="1"/>
    <col min="16131" max="16132" width="26" style="1" customWidth="1"/>
    <col min="16133" max="16133" width="9" style="1"/>
    <col min="16134" max="16135" width="14" style="1" bestFit="1" customWidth="1"/>
    <col min="16136" max="16136" width="9" style="1"/>
    <col min="16137" max="16137" width="14" style="1" bestFit="1" customWidth="1"/>
    <col min="16138" max="16384" width="9" style="1"/>
  </cols>
  <sheetData>
    <row r="1" spans="1:4" ht="23.25">
      <c r="A1" s="340" t="s">
        <v>76</v>
      </c>
      <c r="B1" s="340"/>
      <c r="C1" s="340"/>
      <c r="D1" s="340"/>
    </row>
    <row r="2" spans="1:4">
      <c r="A2" s="339" t="s">
        <v>272</v>
      </c>
      <c r="B2" s="339"/>
      <c r="C2" s="339"/>
      <c r="D2" s="339"/>
    </row>
    <row r="3" spans="1:4">
      <c r="A3" s="339" t="s">
        <v>273</v>
      </c>
      <c r="B3" s="339"/>
      <c r="C3" s="339"/>
      <c r="D3" s="339"/>
    </row>
    <row r="4" spans="1:4">
      <c r="A4" s="339" t="s">
        <v>274</v>
      </c>
      <c r="B4" s="339"/>
      <c r="C4" s="339"/>
      <c r="D4" s="339"/>
    </row>
    <row r="5" spans="1:4">
      <c r="A5" s="339" t="s">
        <v>391</v>
      </c>
      <c r="B5" s="339"/>
      <c r="C5" s="339"/>
      <c r="D5" s="339"/>
    </row>
    <row r="6" spans="1:4">
      <c r="D6" s="3" t="s">
        <v>64</v>
      </c>
    </row>
    <row r="7" spans="1:4">
      <c r="A7" s="338" t="s">
        <v>65</v>
      </c>
      <c r="B7" s="338"/>
      <c r="D7" s="2">
        <v>0</v>
      </c>
    </row>
    <row r="8" spans="1:4">
      <c r="A8" s="7" t="s">
        <v>66</v>
      </c>
      <c r="B8" s="1" t="s">
        <v>67</v>
      </c>
      <c r="C8" s="2">
        <v>0</v>
      </c>
      <c r="D8" s="2"/>
    </row>
    <row r="9" spans="1:4">
      <c r="B9" s="1" t="s">
        <v>275</v>
      </c>
      <c r="C9" s="2">
        <v>0</v>
      </c>
      <c r="D9" s="2"/>
    </row>
    <row r="10" spans="1:4">
      <c r="B10" s="1" t="s">
        <v>276</v>
      </c>
      <c r="C10" s="2">
        <v>0</v>
      </c>
      <c r="D10" s="2"/>
    </row>
    <row r="11" spans="1:4">
      <c r="B11" s="1" t="s">
        <v>277</v>
      </c>
      <c r="C11" s="2">
        <v>0</v>
      </c>
      <c r="D11" s="2"/>
    </row>
    <row r="12" spans="1:4">
      <c r="B12" s="1" t="s">
        <v>278</v>
      </c>
      <c r="C12" s="2">
        <v>0</v>
      </c>
      <c r="D12" s="2"/>
    </row>
    <row r="13" spans="1:4">
      <c r="B13" s="1" t="s">
        <v>279</v>
      </c>
      <c r="C13" s="2">
        <v>0</v>
      </c>
      <c r="D13" s="4">
        <f>+C8+C9+C10+C11+C12+C13</f>
        <v>0</v>
      </c>
    </row>
    <row r="14" spans="1:4">
      <c r="A14" s="7" t="s">
        <v>71</v>
      </c>
      <c r="B14" s="1" t="s">
        <v>72</v>
      </c>
      <c r="C14" s="2"/>
      <c r="D14" s="2"/>
    </row>
    <row r="15" spans="1:4">
      <c r="B15" s="1" t="s">
        <v>346</v>
      </c>
      <c r="C15" s="2">
        <v>0</v>
      </c>
      <c r="D15" s="2"/>
    </row>
    <row r="16" spans="1:4">
      <c r="B16" s="1" t="s">
        <v>346</v>
      </c>
      <c r="C16" s="2">
        <v>0</v>
      </c>
      <c r="D16" s="2"/>
    </row>
    <row r="17" spans="1:4">
      <c r="B17" s="1" t="s">
        <v>346</v>
      </c>
      <c r="C17" s="2">
        <v>0</v>
      </c>
      <c r="D17" s="2"/>
    </row>
    <row r="18" spans="1:4">
      <c r="B18" s="1" t="s">
        <v>281</v>
      </c>
      <c r="C18" s="2">
        <v>0</v>
      </c>
      <c r="D18" s="2"/>
    </row>
    <row r="19" spans="1:4">
      <c r="B19" s="1" t="s">
        <v>282</v>
      </c>
      <c r="C19" s="2">
        <v>0</v>
      </c>
      <c r="D19" s="2"/>
    </row>
    <row r="20" spans="1:4">
      <c r="B20" s="1" t="s">
        <v>283</v>
      </c>
      <c r="C20" s="2">
        <v>0</v>
      </c>
      <c r="D20" s="4">
        <f>+C15+C16+C17+C18+C19+C20</f>
        <v>0</v>
      </c>
    </row>
    <row r="21" spans="1:4">
      <c r="C21" s="2"/>
      <c r="D21" s="2"/>
    </row>
    <row r="22" spans="1:4" ht="21" thickBot="1">
      <c r="A22" s="338" t="s">
        <v>284</v>
      </c>
      <c r="B22" s="338"/>
      <c r="D22" s="5">
        <f>+D7-D13+D20</f>
        <v>0</v>
      </c>
    </row>
    <row r="23" spans="1:4" ht="21" thickTop="1"/>
    <row r="41" spans="1:4" ht="23.25">
      <c r="A41" s="340" t="s">
        <v>76</v>
      </c>
      <c r="B41" s="340"/>
      <c r="C41" s="340"/>
      <c r="D41" s="340"/>
    </row>
    <row r="42" spans="1:4">
      <c r="A42" s="339" t="s">
        <v>272</v>
      </c>
      <c r="B42" s="339"/>
      <c r="C42" s="339"/>
      <c r="D42" s="339"/>
    </row>
    <row r="43" spans="1:4">
      <c r="A43" s="339" t="s">
        <v>285</v>
      </c>
      <c r="B43" s="339"/>
      <c r="C43" s="339"/>
      <c r="D43" s="339"/>
    </row>
    <row r="44" spans="1:4">
      <c r="A44" s="339" t="s">
        <v>286</v>
      </c>
      <c r="B44" s="339"/>
      <c r="C44" s="339"/>
      <c r="D44" s="339"/>
    </row>
    <row r="45" spans="1:4">
      <c r="A45" s="339" t="str">
        <f>+A5</f>
        <v>ณ วันที่ 31 ตุลาคม พ.ศ. 2566</v>
      </c>
      <c r="B45" s="339"/>
      <c r="C45" s="339"/>
      <c r="D45" s="339"/>
    </row>
    <row r="46" spans="1:4">
      <c r="D46" s="3" t="s">
        <v>64</v>
      </c>
    </row>
    <row r="47" spans="1:4">
      <c r="A47" s="338" t="s">
        <v>65</v>
      </c>
      <c r="B47" s="338"/>
      <c r="D47" s="2">
        <v>0</v>
      </c>
    </row>
    <row r="48" spans="1:4">
      <c r="A48" s="7" t="s">
        <v>66</v>
      </c>
      <c r="B48" s="1" t="s">
        <v>67</v>
      </c>
      <c r="C48" s="2">
        <v>0</v>
      </c>
      <c r="D48" s="2"/>
    </row>
    <row r="49" spans="1:4">
      <c r="B49" s="1" t="s">
        <v>275</v>
      </c>
      <c r="C49" s="2">
        <v>0</v>
      </c>
      <c r="D49" s="2"/>
    </row>
    <row r="50" spans="1:4">
      <c r="B50" s="1" t="s">
        <v>276</v>
      </c>
      <c r="C50" s="2">
        <v>0</v>
      </c>
      <c r="D50" s="2"/>
    </row>
    <row r="51" spans="1:4">
      <c r="B51" s="1" t="s">
        <v>277</v>
      </c>
      <c r="C51" s="2">
        <v>0</v>
      </c>
      <c r="D51" s="2"/>
    </row>
    <row r="52" spans="1:4">
      <c r="B52" s="1" t="s">
        <v>278</v>
      </c>
      <c r="C52" s="2">
        <v>0</v>
      </c>
      <c r="D52" s="2"/>
    </row>
    <row r="53" spans="1:4" ht="22.5">
      <c r="B53" s="1" t="s">
        <v>279</v>
      </c>
      <c r="C53" s="8">
        <v>0</v>
      </c>
      <c r="D53" s="2">
        <f>+C48+C49+C50+C51+C52+C53</f>
        <v>0</v>
      </c>
    </row>
    <row r="54" spans="1:4">
      <c r="A54" s="7" t="s">
        <v>71</v>
      </c>
      <c r="B54" s="1" t="s">
        <v>280</v>
      </c>
      <c r="C54" s="2"/>
      <c r="D54" s="2"/>
    </row>
    <row r="55" spans="1:4" ht="18.75" customHeight="1">
      <c r="A55" s="7"/>
      <c r="B55" s="1" t="s">
        <v>346</v>
      </c>
      <c r="C55" s="2">
        <v>0</v>
      </c>
      <c r="D55" s="2"/>
    </row>
    <row r="56" spans="1:4" ht="18.75" customHeight="1">
      <c r="B56" s="1" t="s">
        <v>346</v>
      </c>
      <c r="C56" s="2">
        <v>0</v>
      </c>
      <c r="D56" s="2"/>
    </row>
    <row r="57" spans="1:4" ht="18.75" customHeight="1">
      <c r="B57" s="1" t="s">
        <v>346</v>
      </c>
      <c r="C57" s="2">
        <v>0</v>
      </c>
      <c r="D57" s="2"/>
    </row>
    <row r="58" spans="1:4" ht="18.75" customHeight="1">
      <c r="B58" s="1" t="s">
        <v>281</v>
      </c>
      <c r="C58" s="2">
        <v>0</v>
      </c>
      <c r="D58" s="2"/>
    </row>
    <row r="59" spans="1:4" ht="18.75" customHeight="1">
      <c r="B59" s="1" t="s">
        <v>282</v>
      </c>
      <c r="C59" s="2">
        <v>0</v>
      </c>
      <c r="D59" s="2"/>
    </row>
    <row r="60" spans="1:4" ht="18.75" customHeight="1">
      <c r="B60" s="1" t="s">
        <v>283</v>
      </c>
      <c r="C60" s="2">
        <v>0</v>
      </c>
      <c r="D60" s="4"/>
    </row>
    <row r="61" spans="1:4" ht="18.75" customHeight="1">
      <c r="A61" s="339"/>
      <c r="B61" s="339"/>
      <c r="C61" s="2"/>
      <c r="D61" s="2"/>
    </row>
    <row r="62" spans="1:4" ht="21" thickBot="1">
      <c r="A62" s="338" t="s">
        <v>284</v>
      </c>
      <c r="B62" s="338"/>
      <c r="D62" s="6">
        <f>+D47-D53</f>
        <v>0</v>
      </c>
    </row>
    <row r="63" spans="1:4" ht="21" thickTop="1">
      <c r="A63" s="9"/>
      <c r="B63" s="9"/>
      <c r="D63" s="10"/>
    </row>
    <row r="64" spans="1:4">
      <c r="A64" s="9"/>
      <c r="B64" s="9"/>
      <c r="D64" s="10"/>
    </row>
    <row r="65" s="1" customFormat="1"/>
    <row r="66" s="1" customFormat="1"/>
    <row r="67" s="1" customFormat="1"/>
    <row r="68" s="1" customFormat="1"/>
    <row r="69" s="1" customFormat="1"/>
    <row r="70" s="1" customFormat="1"/>
    <row r="71" s="1" customFormat="1"/>
    <row r="72" s="1" customFormat="1"/>
    <row r="73" s="1" customFormat="1"/>
    <row r="74" s="1" customFormat="1"/>
    <row r="75" s="1" customFormat="1"/>
    <row r="76" s="1" customFormat="1"/>
    <row r="77" s="1" customFormat="1"/>
    <row r="78" s="1" customFormat="1"/>
    <row r="79" s="1" customFormat="1"/>
    <row r="80" s="1" customFormat="1"/>
    <row r="82" spans="1:4" ht="23.25">
      <c r="A82" s="340" t="s">
        <v>76</v>
      </c>
      <c r="B82" s="340"/>
      <c r="C82" s="340"/>
      <c r="D82" s="340"/>
    </row>
    <row r="83" spans="1:4">
      <c r="A83" s="339" t="s">
        <v>272</v>
      </c>
      <c r="B83" s="339"/>
      <c r="C83" s="339"/>
      <c r="D83" s="339"/>
    </row>
    <row r="84" spans="1:4">
      <c r="A84" s="339" t="s">
        <v>368</v>
      </c>
      <c r="B84" s="339"/>
      <c r="C84" s="339"/>
      <c r="D84" s="339"/>
    </row>
    <row r="85" spans="1:4">
      <c r="A85" s="339" t="s">
        <v>367</v>
      </c>
      <c r="B85" s="339"/>
      <c r="C85" s="339"/>
      <c r="D85" s="339"/>
    </row>
    <row r="86" spans="1:4">
      <c r="A86" s="339" t="str">
        <f>+A45</f>
        <v>ณ วันที่ 31 ตุลาคม พ.ศ. 2566</v>
      </c>
      <c r="B86" s="339"/>
      <c r="C86" s="339"/>
      <c r="D86" s="339"/>
    </row>
    <row r="87" spans="1:4">
      <c r="D87" s="3" t="s">
        <v>64</v>
      </c>
    </row>
    <row r="88" spans="1:4">
      <c r="A88" s="338" t="s">
        <v>65</v>
      </c>
      <c r="B88" s="338"/>
      <c r="D88" s="2">
        <v>0</v>
      </c>
    </row>
    <row r="89" spans="1:4">
      <c r="A89" s="7" t="s">
        <v>66</v>
      </c>
      <c r="B89" s="1" t="s">
        <v>67</v>
      </c>
      <c r="C89" s="2">
        <v>0</v>
      </c>
      <c r="D89" s="2"/>
    </row>
    <row r="90" spans="1:4">
      <c r="B90" s="1" t="s">
        <v>275</v>
      </c>
      <c r="C90" s="2">
        <v>0</v>
      </c>
      <c r="D90" s="2"/>
    </row>
    <row r="91" spans="1:4">
      <c r="B91" s="1" t="s">
        <v>276</v>
      </c>
      <c r="C91" s="2">
        <v>0</v>
      </c>
      <c r="D91" s="2"/>
    </row>
    <row r="92" spans="1:4">
      <c r="B92" s="1" t="s">
        <v>277</v>
      </c>
      <c r="C92" s="2">
        <v>0</v>
      </c>
      <c r="D92" s="2"/>
    </row>
    <row r="93" spans="1:4">
      <c r="B93" s="1" t="s">
        <v>278</v>
      </c>
      <c r="C93" s="2">
        <v>0</v>
      </c>
      <c r="D93" s="2"/>
    </row>
    <row r="94" spans="1:4" ht="22.5">
      <c r="B94" s="1" t="s">
        <v>279</v>
      </c>
      <c r="C94" s="8">
        <v>0</v>
      </c>
      <c r="D94" s="2">
        <f>+C89+C90+C91+C92+C93+C94</f>
        <v>0</v>
      </c>
    </row>
    <row r="95" spans="1:4">
      <c r="A95" s="7" t="s">
        <v>71</v>
      </c>
      <c r="B95" s="1" t="s">
        <v>280</v>
      </c>
      <c r="C95" s="2"/>
      <c r="D95" s="2"/>
    </row>
    <row r="96" spans="1:4" ht="18.75" customHeight="1">
      <c r="A96" s="7"/>
      <c r="B96" s="1" t="s">
        <v>346</v>
      </c>
      <c r="C96" s="2">
        <v>0</v>
      </c>
      <c r="D96" s="2"/>
    </row>
    <row r="97" spans="1:4" ht="18.75" customHeight="1">
      <c r="B97" s="1" t="s">
        <v>346</v>
      </c>
      <c r="C97" s="2">
        <v>0</v>
      </c>
      <c r="D97" s="2"/>
    </row>
    <row r="98" spans="1:4" ht="18.75" customHeight="1">
      <c r="B98" s="1" t="s">
        <v>346</v>
      </c>
      <c r="C98" s="2">
        <v>0</v>
      </c>
      <c r="D98" s="2"/>
    </row>
    <row r="99" spans="1:4" ht="18.75" customHeight="1">
      <c r="B99" s="1" t="s">
        <v>281</v>
      </c>
      <c r="C99" s="2">
        <v>0</v>
      </c>
      <c r="D99" s="2"/>
    </row>
    <row r="100" spans="1:4" ht="18.75" customHeight="1">
      <c r="B100" s="1" t="s">
        <v>282</v>
      </c>
      <c r="C100" s="2">
        <v>0</v>
      </c>
      <c r="D100" s="2"/>
    </row>
    <row r="101" spans="1:4" ht="18.75" customHeight="1">
      <c r="B101" s="1" t="s">
        <v>283</v>
      </c>
      <c r="C101" s="2">
        <v>0</v>
      </c>
      <c r="D101" s="15"/>
    </row>
    <row r="102" spans="1:4" ht="18.75" customHeight="1">
      <c r="A102" s="339"/>
      <c r="B102" s="339"/>
      <c r="C102" s="2"/>
      <c r="D102" s="2"/>
    </row>
    <row r="103" spans="1:4" ht="21" thickBot="1">
      <c r="A103" s="338" t="s">
        <v>284</v>
      </c>
      <c r="B103" s="338"/>
      <c r="D103" s="6">
        <f>+D88-D94</f>
        <v>0</v>
      </c>
    </row>
    <row r="104" spans="1:4" ht="21" thickTop="1">
      <c r="A104" s="9"/>
      <c r="B104" s="9"/>
      <c r="D104" s="10"/>
    </row>
    <row r="105" spans="1:4">
      <c r="A105" s="9"/>
      <c r="B105" s="9"/>
      <c r="D105" s="10"/>
    </row>
    <row r="123" spans="1:4" ht="23.25">
      <c r="A123" s="340" t="s">
        <v>76</v>
      </c>
      <c r="B123" s="340"/>
      <c r="C123" s="340"/>
      <c r="D123" s="340"/>
    </row>
    <row r="124" spans="1:4">
      <c r="A124" s="339" t="s">
        <v>272</v>
      </c>
      <c r="B124" s="339"/>
      <c r="C124" s="339"/>
      <c r="D124" s="339"/>
    </row>
    <row r="125" spans="1:4">
      <c r="A125" s="339" t="s">
        <v>362</v>
      </c>
      <c r="B125" s="339"/>
      <c r="C125" s="339"/>
      <c r="D125" s="339"/>
    </row>
    <row r="126" spans="1:4">
      <c r="A126" s="339" t="s">
        <v>363</v>
      </c>
      <c r="B126" s="339"/>
      <c r="C126" s="339"/>
      <c r="D126" s="339"/>
    </row>
    <row r="127" spans="1:4">
      <c r="A127" s="339" t="str">
        <f>+A45</f>
        <v>ณ วันที่ 31 ตุลาคม พ.ศ. 2566</v>
      </c>
      <c r="B127" s="339"/>
      <c r="C127" s="339"/>
      <c r="D127" s="339"/>
    </row>
    <row r="128" spans="1:4">
      <c r="D128" s="3" t="s">
        <v>64</v>
      </c>
    </row>
    <row r="129" spans="1:4">
      <c r="A129" s="338" t="s">
        <v>65</v>
      </c>
      <c r="B129" s="338"/>
      <c r="D129" s="2">
        <v>0</v>
      </c>
    </row>
    <row r="130" spans="1:4">
      <c r="A130" s="7" t="s">
        <v>66</v>
      </c>
      <c r="B130" s="1" t="s">
        <v>67</v>
      </c>
      <c r="C130" s="2">
        <v>0</v>
      </c>
      <c r="D130" s="2"/>
    </row>
    <row r="131" spans="1:4">
      <c r="B131" s="1" t="s">
        <v>275</v>
      </c>
      <c r="C131" s="2">
        <v>0</v>
      </c>
      <c r="D131" s="2"/>
    </row>
    <row r="132" spans="1:4">
      <c r="B132" s="1" t="s">
        <v>276</v>
      </c>
      <c r="C132" s="2">
        <v>0</v>
      </c>
      <c r="D132" s="2"/>
    </row>
    <row r="133" spans="1:4">
      <c r="B133" s="1" t="s">
        <v>277</v>
      </c>
      <c r="C133" s="2">
        <v>0</v>
      </c>
      <c r="D133" s="2"/>
    </row>
    <row r="134" spans="1:4">
      <c r="B134" s="1" t="s">
        <v>278</v>
      </c>
      <c r="C134" s="2">
        <v>0</v>
      </c>
      <c r="D134" s="2"/>
    </row>
    <row r="135" spans="1:4" ht="22.5">
      <c r="B135" s="1" t="s">
        <v>279</v>
      </c>
      <c r="C135" s="8">
        <v>0</v>
      </c>
      <c r="D135" s="2">
        <f>+C130+C131+C132+C133+C134+C135</f>
        <v>0</v>
      </c>
    </row>
    <row r="136" spans="1:4">
      <c r="A136" s="7" t="s">
        <v>71</v>
      </c>
      <c r="B136" s="1" t="s">
        <v>280</v>
      </c>
      <c r="C136" s="2"/>
      <c r="D136" s="2"/>
    </row>
    <row r="137" spans="1:4" ht="18.75" customHeight="1">
      <c r="A137" s="7"/>
      <c r="B137" s="1" t="s">
        <v>346</v>
      </c>
      <c r="C137" s="2">
        <v>0</v>
      </c>
      <c r="D137" s="2"/>
    </row>
    <row r="138" spans="1:4" ht="18.75" customHeight="1">
      <c r="B138" s="1" t="s">
        <v>346</v>
      </c>
      <c r="C138" s="2">
        <v>0</v>
      </c>
      <c r="D138" s="2"/>
    </row>
    <row r="139" spans="1:4" ht="18.75" customHeight="1">
      <c r="B139" s="1" t="s">
        <v>346</v>
      </c>
      <c r="C139" s="2">
        <v>0</v>
      </c>
      <c r="D139" s="2"/>
    </row>
    <row r="140" spans="1:4" ht="18.75" customHeight="1">
      <c r="B140" s="1" t="s">
        <v>281</v>
      </c>
      <c r="C140" s="2">
        <v>0</v>
      </c>
      <c r="D140" s="2"/>
    </row>
    <row r="141" spans="1:4" ht="18.75" customHeight="1">
      <c r="B141" s="1" t="s">
        <v>282</v>
      </c>
      <c r="C141" s="2">
        <v>0</v>
      </c>
      <c r="D141" s="2"/>
    </row>
    <row r="142" spans="1:4" ht="18.75" customHeight="1">
      <c r="B142" s="1" t="s">
        <v>283</v>
      </c>
      <c r="C142" s="2">
        <v>0</v>
      </c>
      <c r="D142" s="8">
        <f>+C137+C138+C139+C140+C141+C142</f>
        <v>0</v>
      </c>
    </row>
    <row r="143" spans="1:4" ht="9" customHeight="1">
      <c r="A143" s="339"/>
      <c r="B143" s="339"/>
      <c r="C143" s="2"/>
      <c r="D143" s="2"/>
    </row>
    <row r="144" spans="1:4" ht="21" thickBot="1">
      <c r="A144" s="338" t="s">
        <v>284</v>
      </c>
      <c r="B144" s="338"/>
      <c r="D144" s="6">
        <f>+D129-D135+D142</f>
        <v>0</v>
      </c>
    </row>
    <row r="145" spans="1:4" ht="21" thickTop="1">
      <c r="A145" s="9"/>
      <c r="B145" s="9"/>
      <c r="D145" s="10"/>
    </row>
    <row r="146" spans="1:4">
      <c r="A146" s="9"/>
      <c r="B146" s="9"/>
      <c r="D146" s="10"/>
    </row>
    <row r="164" spans="1:4" ht="23.25">
      <c r="A164" s="340" t="s">
        <v>76</v>
      </c>
      <c r="B164" s="340"/>
      <c r="C164" s="340"/>
      <c r="D164" s="340"/>
    </row>
    <row r="165" spans="1:4">
      <c r="A165" s="339" t="s">
        <v>272</v>
      </c>
      <c r="B165" s="339"/>
      <c r="C165" s="339"/>
      <c r="D165" s="339"/>
    </row>
    <row r="166" spans="1:4">
      <c r="A166" s="339" t="s">
        <v>364</v>
      </c>
      <c r="B166" s="339"/>
      <c r="C166" s="339"/>
      <c r="D166" s="339"/>
    </row>
    <row r="167" spans="1:4">
      <c r="A167" s="339" t="s">
        <v>365</v>
      </c>
      <c r="B167" s="339"/>
      <c r="C167" s="339"/>
      <c r="D167" s="339"/>
    </row>
    <row r="168" spans="1:4">
      <c r="A168" s="339" t="str">
        <f>+A127</f>
        <v>ณ วันที่ 31 ตุลาคม พ.ศ. 2566</v>
      </c>
      <c r="B168" s="339"/>
      <c r="C168" s="339"/>
      <c r="D168" s="339"/>
    </row>
    <row r="169" spans="1:4">
      <c r="D169" s="3" t="s">
        <v>64</v>
      </c>
    </row>
    <row r="170" spans="1:4">
      <c r="A170" s="338" t="s">
        <v>65</v>
      </c>
      <c r="B170" s="338"/>
      <c r="D170" s="2">
        <v>0</v>
      </c>
    </row>
    <row r="171" spans="1:4">
      <c r="A171" s="7" t="s">
        <v>66</v>
      </c>
      <c r="B171" s="1" t="s">
        <v>67</v>
      </c>
      <c r="C171" s="2">
        <v>0</v>
      </c>
      <c r="D171" s="2"/>
    </row>
    <row r="172" spans="1:4">
      <c r="B172" s="1" t="s">
        <v>275</v>
      </c>
      <c r="C172" s="2">
        <v>0</v>
      </c>
      <c r="D172" s="2"/>
    </row>
    <row r="173" spans="1:4">
      <c r="B173" s="1" t="s">
        <v>276</v>
      </c>
      <c r="C173" s="2">
        <v>0</v>
      </c>
      <c r="D173" s="2"/>
    </row>
    <row r="174" spans="1:4">
      <c r="B174" s="1" t="s">
        <v>277</v>
      </c>
      <c r="C174" s="2">
        <v>0</v>
      </c>
      <c r="D174" s="2"/>
    </row>
    <row r="175" spans="1:4">
      <c r="B175" s="1" t="s">
        <v>278</v>
      </c>
      <c r="C175" s="2">
        <v>0</v>
      </c>
      <c r="D175" s="2"/>
    </row>
    <row r="176" spans="1:4" ht="22.5">
      <c r="B176" s="1" t="s">
        <v>279</v>
      </c>
      <c r="C176" s="8">
        <v>0</v>
      </c>
      <c r="D176" s="2">
        <f>+C171+C172+C173+C174+C175+C176</f>
        <v>0</v>
      </c>
    </row>
    <row r="177" spans="1:4">
      <c r="A177" s="7" t="s">
        <v>71</v>
      </c>
      <c r="B177" s="1" t="s">
        <v>280</v>
      </c>
      <c r="C177" s="2"/>
      <c r="D177" s="2"/>
    </row>
    <row r="178" spans="1:4" ht="18.75" customHeight="1">
      <c r="A178" s="7"/>
      <c r="B178" s="1" t="s">
        <v>346</v>
      </c>
      <c r="C178" s="2">
        <v>0</v>
      </c>
      <c r="D178" s="2"/>
    </row>
    <row r="179" spans="1:4" ht="18.75" customHeight="1">
      <c r="B179" s="1" t="s">
        <v>346</v>
      </c>
      <c r="C179" s="2">
        <v>0</v>
      </c>
      <c r="D179" s="2"/>
    </row>
    <row r="180" spans="1:4" ht="18.75" customHeight="1">
      <c r="B180" s="1" t="s">
        <v>346</v>
      </c>
      <c r="C180" s="2">
        <v>0</v>
      </c>
      <c r="D180" s="2"/>
    </row>
    <row r="181" spans="1:4" ht="18.75" customHeight="1">
      <c r="B181" s="1" t="s">
        <v>281</v>
      </c>
      <c r="C181" s="2">
        <v>0</v>
      </c>
      <c r="D181" s="2"/>
    </row>
    <row r="182" spans="1:4" ht="18.75" customHeight="1">
      <c r="B182" s="1" t="s">
        <v>282</v>
      </c>
      <c r="C182" s="2">
        <v>0</v>
      </c>
      <c r="D182" s="2"/>
    </row>
    <row r="183" spans="1:4" ht="18.75" customHeight="1">
      <c r="B183" s="1" t="s">
        <v>283</v>
      </c>
      <c r="C183" s="2">
        <v>0</v>
      </c>
      <c r="D183" s="8">
        <f>+C178+C179+C180+C181+C182+C183</f>
        <v>0</v>
      </c>
    </row>
    <row r="184" spans="1:4" ht="9" customHeight="1">
      <c r="A184" s="339"/>
      <c r="B184" s="339"/>
      <c r="C184" s="2"/>
      <c r="D184" s="2"/>
    </row>
    <row r="185" spans="1:4" ht="21" thickBot="1">
      <c r="A185" s="338" t="s">
        <v>284</v>
      </c>
      <c r="B185" s="338"/>
      <c r="D185" s="6">
        <f>+D170-D176+D183</f>
        <v>0</v>
      </c>
    </row>
    <row r="186" spans="1:4" ht="21" thickTop="1">
      <c r="A186" s="9"/>
      <c r="B186" s="9"/>
      <c r="D186" s="10"/>
    </row>
    <row r="187" spans="1:4">
      <c r="A187" s="9"/>
      <c r="B187" s="9"/>
      <c r="D187" s="10"/>
    </row>
    <row r="205" spans="1:4" ht="23.25">
      <c r="A205" s="340" t="s">
        <v>76</v>
      </c>
      <c r="B205" s="340"/>
      <c r="C205" s="340"/>
      <c r="D205" s="340"/>
    </row>
    <row r="206" spans="1:4">
      <c r="A206" s="339" t="s">
        <v>272</v>
      </c>
      <c r="B206" s="339"/>
      <c r="C206" s="339"/>
      <c r="D206" s="339"/>
    </row>
    <row r="207" spans="1:4">
      <c r="A207" s="339" t="s">
        <v>273</v>
      </c>
      <c r="B207" s="339"/>
      <c r="C207" s="339"/>
      <c r="D207" s="339"/>
    </row>
    <row r="208" spans="1:4">
      <c r="A208" s="339" t="s">
        <v>274</v>
      </c>
      <c r="B208" s="339"/>
      <c r="C208" s="339"/>
      <c r="D208" s="339"/>
    </row>
    <row r="209" spans="1:4">
      <c r="A209" s="339" t="s">
        <v>397</v>
      </c>
      <c r="B209" s="339"/>
      <c r="C209" s="339"/>
      <c r="D209" s="339"/>
    </row>
    <row r="210" spans="1:4">
      <c r="D210" s="3" t="s">
        <v>64</v>
      </c>
    </row>
    <row r="211" spans="1:4">
      <c r="A211" s="338" t="s">
        <v>65</v>
      </c>
      <c r="B211" s="338"/>
      <c r="D211" s="2">
        <v>0</v>
      </c>
    </row>
    <row r="212" spans="1:4">
      <c r="A212" s="7" t="s">
        <v>66</v>
      </c>
      <c r="B212" s="1" t="s">
        <v>67</v>
      </c>
      <c r="C212" s="2">
        <v>0</v>
      </c>
      <c r="D212" s="2"/>
    </row>
    <row r="213" spans="1:4">
      <c r="B213" s="1" t="s">
        <v>275</v>
      </c>
      <c r="C213" s="2">
        <v>0</v>
      </c>
      <c r="D213" s="2"/>
    </row>
    <row r="214" spans="1:4">
      <c r="B214" s="1" t="s">
        <v>276</v>
      </c>
      <c r="C214" s="2">
        <v>0</v>
      </c>
      <c r="D214" s="2"/>
    </row>
    <row r="215" spans="1:4">
      <c r="B215" s="1" t="s">
        <v>277</v>
      </c>
      <c r="C215" s="2">
        <v>0</v>
      </c>
      <c r="D215" s="2"/>
    </row>
    <row r="216" spans="1:4">
      <c r="B216" s="1" t="s">
        <v>278</v>
      </c>
      <c r="C216" s="2">
        <v>0</v>
      </c>
      <c r="D216" s="2"/>
    </row>
    <row r="217" spans="1:4">
      <c r="B217" s="1" t="s">
        <v>279</v>
      </c>
      <c r="C217" s="2">
        <v>0</v>
      </c>
      <c r="D217" s="4">
        <f>+C212+C213+C214+C215+C216+C217</f>
        <v>0</v>
      </c>
    </row>
    <row r="218" spans="1:4">
      <c r="A218" s="7" t="s">
        <v>71</v>
      </c>
      <c r="B218" s="1" t="s">
        <v>72</v>
      </c>
      <c r="C218" s="2"/>
      <c r="D218" s="2"/>
    </row>
    <row r="219" spans="1:4">
      <c r="B219" s="1" t="s">
        <v>346</v>
      </c>
      <c r="C219" s="2">
        <v>0</v>
      </c>
      <c r="D219" s="2"/>
    </row>
    <row r="220" spans="1:4">
      <c r="B220" s="1" t="s">
        <v>346</v>
      </c>
      <c r="C220" s="2">
        <v>0</v>
      </c>
      <c r="D220" s="2"/>
    </row>
    <row r="221" spans="1:4">
      <c r="B221" s="1" t="s">
        <v>346</v>
      </c>
      <c r="C221" s="2">
        <v>0</v>
      </c>
      <c r="D221" s="2"/>
    </row>
    <row r="222" spans="1:4">
      <c r="B222" s="1" t="s">
        <v>281</v>
      </c>
      <c r="C222" s="2">
        <v>0</v>
      </c>
      <c r="D222" s="2"/>
    </row>
    <row r="223" spans="1:4">
      <c r="B223" s="1" t="s">
        <v>282</v>
      </c>
      <c r="C223" s="2">
        <v>0</v>
      </c>
      <c r="D223" s="2"/>
    </row>
    <row r="224" spans="1:4">
      <c r="B224" s="1" t="s">
        <v>283</v>
      </c>
      <c r="C224" s="2">
        <v>0</v>
      </c>
      <c r="D224" s="4">
        <f>+C219+C220+C221+C222+C223+C224</f>
        <v>0</v>
      </c>
    </row>
    <row r="225" spans="1:4">
      <c r="C225" s="2"/>
      <c r="D225" s="2"/>
    </row>
    <row r="226" spans="1:4" ht="21" thickBot="1">
      <c r="A226" s="338" t="s">
        <v>284</v>
      </c>
      <c r="B226" s="338"/>
      <c r="D226" s="5">
        <f>+D211-D217+D224</f>
        <v>0</v>
      </c>
    </row>
    <row r="227" spans="1:4" ht="21" thickTop="1"/>
    <row r="245" spans="1:4" ht="23.25">
      <c r="A245" s="340" t="s">
        <v>76</v>
      </c>
      <c r="B245" s="340"/>
      <c r="C245" s="340"/>
      <c r="D245" s="340"/>
    </row>
    <row r="246" spans="1:4">
      <c r="A246" s="339" t="s">
        <v>272</v>
      </c>
      <c r="B246" s="339"/>
      <c r="C246" s="339"/>
      <c r="D246" s="339"/>
    </row>
    <row r="247" spans="1:4">
      <c r="A247" s="339" t="s">
        <v>285</v>
      </c>
      <c r="B247" s="339"/>
      <c r="C247" s="339"/>
      <c r="D247" s="339"/>
    </row>
    <row r="248" spans="1:4">
      <c r="A248" s="339" t="s">
        <v>286</v>
      </c>
      <c r="B248" s="339"/>
      <c r="C248" s="339"/>
      <c r="D248" s="339"/>
    </row>
    <row r="249" spans="1:4">
      <c r="A249" s="339" t="str">
        <f>+A209</f>
        <v>ณ วันที่ 30 พฤศจิกายน พ.ศ. 2566</v>
      </c>
      <c r="B249" s="339"/>
      <c r="C249" s="339"/>
      <c r="D249" s="339"/>
    </row>
    <row r="250" spans="1:4">
      <c r="D250" s="3" t="s">
        <v>64</v>
      </c>
    </row>
    <row r="251" spans="1:4">
      <c r="A251" s="338" t="s">
        <v>65</v>
      </c>
      <c r="B251" s="338"/>
      <c r="D251" s="2">
        <v>0</v>
      </c>
    </row>
    <row r="252" spans="1:4">
      <c r="A252" s="7" t="s">
        <v>66</v>
      </c>
      <c r="B252" s="1" t="s">
        <v>67</v>
      </c>
      <c r="C252" s="2">
        <v>0</v>
      </c>
      <c r="D252" s="2"/>
    </row>
    <row r="253" spans="1:4">
      <c r="B253" s="1" t="s">
        <v>275</v>
      </c>
      <c r="C253" s="2">
        <v>0</v>
      </c>
      <c r="D253" s="2"/>
    </row>
    <row r="254" spans="1:4">
      <c r="B254" s="1" t="s">
        <v>276</v>
      </c>
      <c r="C254" s="2">
        <v>0</v>
      </c>
      <c r="D254" s="2"/>
    </row>
    <row r="255" spans="1:4">
      <c r="B255" s="1" t="s">
        <v>277</v>
      </c>
      <c r="C255" s="2">
        <v>0</v>
      </c>
      <c r="D255" s="2"/>
    </row>
    <row r="256" spans="1:4">
      <c r="B256" s="1" t="s">
        <v>278</v>
      </c>
      <c r="C256" s="2">
        <v>0</v>
      </c>
      <c r="D256" s="2"/>
    </row>
    <row r="257" spans="1:4" ht="22.5">
      <c r="B257" s="1" t="s">
        <v>279</v>
      </c>
      <c r="C257" s="8">
        <v>0</v>
      </c>
      <c r="D257" s="2">
        <f>+C252+C253+C254+C255+C256+C257</f>
        <v>0</v>
      </c>
    </row>
    <row r="258" spans="1:4">
      <c r="A258" s="7" t="s">
        <v>71</v>
      </c>
      <c r="B258" s="1" t="s">
        <v>280</v>
      </c>
      <c r="C258" s="2"/>
      <c r="D258" s="2"/>
    </row>
    <row r="259" spans="1:4" ht="18.75" customHeight="1">
      <c r="A259" s="7"/>
      <c r="B259" s="1" t="s">
        <v>346</v>
      </c>
      <c r="C259" s="2">
        <v>0</v>
      </c>
      <c r="D259" s="2"/>
    </row>
    <row r="260" spans="1:4" ht="18.75" customHeight="1">
      <c r="B260" s="1" t="s">
        <v>346</v>
      </c>
      <c r="C260" s="2">
        <v>0</v>
      </c>
      <c r="D260" s="2"/>
    </row>
    <row r="261" spans="1:4" ht="18.75" customHeight="1">
      <c r="B261" s="1" t="s">
        <v>346</v>
      </c>
      <c r="C261" s="2">
        <v>0</v>
      </c>
      <c r="D261" s="2"/>
    </row>
    <row r="262" spans="1:4" ht="18.75" customHeight="1">
      <c r="B262" s="1" t="s">
        <v>281</v>
      </c>
      <c r="C262" s="2">
        <v>0</v>
      </c>
      <c r="D262" s="2"/>
    </row>
    <row r="263" spans="1:4" ht="18.75" customHeight="1">
      <c r="B263" s="1" t="s">
        <v>282</v>
      </c>
      <c r="C263" s="2">
        <v>0</v>
      </c>
      <c r="D263" s="2"/>
    </row>
    <row r="264" spans="1:4" ht="18.75" customHeight="1">
      <c r="B264" s="1" t="s">
        <v>283</v>
      </c>
      <c r="C264" s="2">
        <v>0</v>
      </c>
      <c r="D264" s="4"/>
    </row>
    <row r="265" spans="1:4" ht="18.75" customHeight="1">
      <c r="A265" s="339"/>
      <c r="B265" s="339"/>
      <c r="C265" s="2"/>
      <c r="D265" s="2"/>
    </row>
    <row r="266" spans="1:4" ht="21" thickBot="1">
      <c r="A266" s="338" t="s">
        <v>284</v>
      </c>
      <c r="B266" s="338"/>
      <c r="D266" s="6">
        <f>+D251-D257</f>
        <v>0</v>
      </c>
    </row>
    <row r="267" spans="1:4" ht="21" thickTop="1">
      <c r="A267" s="9"/>
      <c r="B267" s="9"/>
      <c r="D267" s="10"/>
    </row>
    <row r="268" spans="1:4">
      <c r="A268" s="9"/>
      <c r="B268" s="9"/>
      <c r="D268" s="10"/>
    </row>
    <row r="286" spans="1:4" ht="23.25">
      <c r="A286" s="340" t="s">
        <v>76</v>
      </c>
      <c r="B286" s="340"/>
      <c r="C286" s="340"/>
      <c r="D286" s="340"/>
    </row>
    <row r="287" spans="1:4">
      <c r="A287" s="339" t="s">
        <v>272</v>
      </c>
      <c r="B287" s="339"/>
      <c r="C287" s="339"/>
      <c r="D287" s="339"/>
    </row>
    <row r="288" spans="1:4">
      <c r="A288" s="339" t="s">
        <v>368</v>
      </c>
      <c r="B288" s="339"/>
      <c r="C288" s="339"/>
      <c r="D288" s="339"/>
    </row>
    <row r="289" spans="1:4">
      <c r="A289" s="339" t="s">
        <v>367</v>
      </c>
      <c r="B289" s="339"/>
      <c r="C289" s="339"/>
      <c r="D289" s="339"/>
    </row>
    <row r="290" spans="1:4">
      <c r="A290" s="339" t="str">
        <f>+A249</f>
        <v>ณ วันที่ 30 พฤศจิกายน พ.ศ. 2566</v>
      </c>
      <c r="B290" s="339"/>
      <c r="C290" s="339"/>
      <c r="D290" s="339"/>
    </row>
    <row r="291" spans="1:4">
      <c r="D291" s="3" t="s">
        <v>64</v>
      </c>
    </row>
    <row r="292" spans="1:4">
      <c r="A292" s="338" t="s">
        <v>65</v>
      </c>
      <c r="B292" s="338"/>
      <c r="D292" s="2">
        <v>0</v>
      </c>
    </row>
    <row r="293" spans="1:4">
      <c r="A293" s="7" t="s">
        <v>66</v>
      </c>
      <c r="B293" s="1" t="s">
        <v>67</v>
      </c>
      <c r="C293" s="2">
        <v>0</v>
      </c>
      <c r="D293" s="2"/>
    </row>
    <row r="294" spans="1:4">
      <c r="B294" s="1" t="s">
        <v>275</v>
      </c>
      <c r="C294" s="2">
        <v>0</v>
      </c>
      <c r="D294" s="2"/>
    </row>
    <row r="295" spans="1:4">
      <c r="B295" s="1" t="s">
        <v>276</v>
      </c>
      <c r="C295" s="2">
        <v>0</v>
      </c>
      <c r="D295" s="2"/>
    </row>
    <row r="296" spans="1:4">
      <c r="B296" s="1" t="s">
        <v>277</v>
      </c>
      <c r="C296" s="2">
        <v>0</v>
      </c>
      <c r="D296" s="2"/>
    </row>
    <row r="297" spans="1:4">
      <c r="B297" s="1" t="s">
        <v>278</v>
      </c>
      <c r="C297" s="2">
        <v>0</v>
      </c>
      <c r="D297" s="2"/>
    </row>
    <row r="298" spans="1:4" ht="22.5">
      <c r="B298" s="1" t="s">
        <v>279</v>
      </c>
      <c r="C298" s="8">
        <v>0</v>
      </c>
      <c r="D298" s="2">
        <f>+C293+C294+C295+C296+C297+C298</f>
        <v>0</v>
      </c>
    </row>
    <row r="299" spans="1:4">
      <c r="A299" s="7" t="s">
        <v>71</v>
      </c>
      <c r="B299" s="1" t="s">
        <v>280</v>
      </c>
      <c r="C299" s="2"/>
      <c r="D299" s="2"/>
    </row>
    <row r="300" spans="1:4" ht="18.75" customHeight="1">
      <c r="A300" s="7"/>
      <c r="B300" s="1" t="s">
        <v>346</v>
      </c>
      <c r="C300" s="2">
        <v>0</v>
      </c>
      <c r="D300" s="2"/>
    </row>
    <row r="301" spans="1:4" ht="18.75" customHeight="1">
      <c r="B301" s="1" t="s">
        <v>346</v>
      </c>
      <c r="C301" s="2">
        <v>0</v>
      </c>
      <c r="D301" s="2"/>
    </row>
    <row r="302" spans="1:4" ht="18.75" customHeight="1">
      <c r="B302" s="1" t="s">
        <v>346</v>
      </c>
      <c r="C302" s="2">
        <v>0</v>
      </c>
      <c r="D302" s="2"/>
    </row>
    <row r="303" spans="1:4" ht="18.75" customHeight="1">
      <c r="B303" s="1" t="s">
        <v>281</v>
      </c>
      <c r="C303" s="2">
        <v>0</v>
      </c>
      <c r="D303" s="2"/>
    </row>
    <row r="304" spans="1:4" ht="18.75" customHeight="1">
      <c r="B304" s="1" t="s">
        <v>282</v>
      </c>
      <c r="C304" s="2">
        <v>0</v>
      </c>
      <c r="D304" s="2"/>
    </row>
    <row r="305" spans="1:4" ht="18.75" customHeight="1">
      <c r="B305" s="1" t="s">
        <v>283</v>
      </c>
      <c r="C305" s="2">
        <v>0</v>
      </c>
      <c r="D305" s="15"/>
    </row>
    <row r="306" spans="1:4" ht="18.75" customHeight="1">
      <c r="A306" s="339"/>
      <c r="B306" s="339"/>
      <c r="C306" s="2"/>
      <c r="D306" s="2"/>
    </row>
    <row r="307" spans="1:4" ht="21" thickBot="1">
      <c r="A307" s="338" t="s">
        <v>284</v>
      </c>
      <c r="B307" s="338"/>
      <c r="D307" s="6">
        <f>+D292-D298</f>
        <v>0</v>
      </c>
    </row>
    <row r="308" spans="1:4" ht="21" thickTop="1">
      <c r="A308" s="9"/>
      <c r="B308" s="9"/>
      <c r="D308" s="10"/>
    </row>
    <row r="309" spans="1:4">
      <c r="A309" s="9"/>
      <c r="B309" s="9"/>
      <c r="D309" s="10"/>
    </row>
    <row r="327" spans="1:4" ht="23.25">
      <c r="A327" s="340" t="s">
        <v>76</v>
      </c>
      <c r="B327" s="340"/>
      <c r="C327" s="340"/>
      <c r="D327" s="340"/>
    </row>
    <row r="328" spans="1:4">
      <c r="A328" s="339" t="s">
        <v>272</v>
      </c>
      <c r="B328" s="339"/>
      <c r="C328" s="339"/>
      <c r="D328" s="339"/>
    </row>
    <row r="329" spans="1:4">
      <c r="A329" s="339" t="s">
        <v>362</v>
      </c>
      <c r="B329" s="339"/>
      <c r="C329" s="339"/>
      <c r="D329" s="339"/>
    </row>
    <row r="330" spans="1:4">
      <c r="A330" s="339" t="s">
        <v>363</v>
      </c>
      <c r="B330" s="339"/>
      <c r="C330" s="339"/>
      <c r="D330" s="339"/>
    </row>
    <row r="331" spans="1:4">
      <c r="A331" s="339" t="str">
        <f>+A249</f>
        <v>ณ วันที่ 30 พฤศจิกายน พ.ศ. 2566</v>
      </c>
      <c r="B331" s="339"/>
      <c r="C331" s="339"/>
      <c r="D331" s="339"/>
    </row>
    <row r="332" spans="1:4">
      <c r="D332" s="3" t="s">
        <v>64</v>
      </c>
    </row>
    <row r="333" spans="1:4">
      <c r="A333" s="338" t="s">
        <v>65</v>
      </c>
      <c r="B333" s="338"/>
      <c r="D333" s="2">
        <v>0</v>
      </c>
    </row>
    <row r="334" spans="1:4">
      <c r="A334" s="7" t="s">
        <v>66</v>
      </c>
      <c r="B334" s="1" t="s">
        <v>67</v>
      </c>
      <c r="C334" s="2">
        <v>0</v>
      </c>
      <c r="D334" s="2"/>
    </row>
    <row r="335" spans="1:4">
      <c r="B335" s="1" t="s">
        <v>275</v>
      </c>
      <c r="C335" s="2">
        <v>0</v>
      </c>
      <c r="D335" s="2"/>
    </row>
    <row r="336" spans="1:4">
      <c r="B336" s="1" t="s">
        <v>276</v>
      </c>
      <c r="C336" s="2">
        <v>0</v>
      </c>
      <c r="D336" s="2"/>
    </row>
    <row r="337" spans="1:4">
      <c r="B337" s="1" t="s">
        <v>277</v>
      </c>
      <c r="C337" s="2">
        <v>0</v>
      </c>
      <c r="D337" s="2"/>
    </row>
    <row r="338" spans="1:4">
      <c r="B338" s="1" t="s">
        <v>278</v>
      </c>
      <c r="C338" s="2">
        <v>0</v>
      </c>
      <c r="D338" s="2"/>
    </row>
    <row r="339" spans="1:4" ht="22.5">
      <c r="B339" s="1" t="s">
        <v>279</v>
      </c>
      <c r="C339" s="8">
        <v>0</v>
      </c>
      <c r="D339" s="2">
        <f>+C334+C335+C336+C337+C338+C339</f>
        <v>0</v>
      </c>
    </row>
    <row r="340" spans="1:4">
      <c r="A340" s="7" t="s">
        <v>71</v>
      </c>
      <c r="B340" s="1" t="s">
        <v>280</v>
      </c>
      <c r="C340" s="2"/>
      <c r="D340" s="2"/>
    </row>
    <row r="341" spans="1:4" ht="18.75" customHeight="1">
      <c r="A341" s="7"/>
      <c r="B341" s="1" t="s">
        <v>346</v>
      </c>
      <c r="C341" s="2">
        <v>0</v>
      </c>
      <c r="D341" s="2"/>
    </row>
    <row r="342" spans="1:4" ht="18.75" customHeight="1">
      <c r="B342" s="1" t="s">
        <v>346</v>
      </c>
      <c r="C342" s="2">
        <v>0</v>
      </c>
      <c r="D342" s="2"/>
    </row>
    <row r="343" spans="1:4" ht="18.75" customHeight="1">
      <c r="B343" s="1" t="s">
        <v>346</v>
      </c>
      <c r="C343" s="2">
        <v>0</v>
      </c>
      <c r="D343" s="2"/>
    </row>
    <row r="344" spans="1:4" ht="18.75" customHeight="1">
      <c r="B344" s="1" t="s">
        <v>281</v>
      </c>
      <c r="C344" s="2">
        <v>0</v>
      </c>
      <c r="D344" s="2"/>
    </row>
    <row r="345" spans="1:4" ht="18.75" customHeight="1">
      <c r="B345" s="1" t="s">
        <v>282</v>
      </c>
      <c r="C345" s="2">
        <v>0</v>
      </c>
      <c r="D345" s="2"/>
    </row>
    <row r="346" spans="1:4" ht="18.75" customHeight="1">
      <c r="B346" s="1" t="s">
        <v>283</v>
      </c>
      <c r="C346" s="2">
        <v>0</v>
      </c>
      <c r="D346" s="8">
        <f>+C341+C342+C343+C344+C345+C346</f>
        <v>0</v>
      </c>
    </row>
    <row r="347" spans="1:4" ht="9" customHeight="1">
      <c r="A347" s="339"/>
      <c r="B347" s="339"/>
      <c r="C347" s="2"/>
      <c r="D347" s="2"/>
    </row>
    <row r="348" spans="1:4" ht="21" thickBot="1">
      <c r="A348" s="338" t="s">
        <v>284</v>
      </c>
      <c r="B348" s="338"/>
      <c r="D348" s="6">
        <f>+D333-D339+D346</f>
        <v>0</v>
      </c>
    </row>
    <row r="349" spans="1:4" ht="21" thickTop="1">
      <c r="A349" s="9"/>
      <c r="B349" s="9"/>
      <c r="D349" s="10"/>
    </row>
    <row r="350" spans="1:4">
      <c r="A350" s="9"/>
      <c r="B350" s="9"/>
      <c r="D350" s="10"/>
    </row>
    <row r="368" spans="1:4" ht="23.25">
      <c r="A368" s="340" t="s">
        <v>76</v>
      </c>
      <c r="B368" s="340"/>
      <c r="C368" s="340"/>
      <c r="D368" s="340"/>
    </row>
    <row r="369" spans="1:4">
      <c r="A369" s="339" t="s">
        <v>272</v>
      </c>
      <c r="B369" s="339"/>
      <c r="C369" s="339"/>
      <c r="D369" s="339"/>
    </row>
    <row r="370" spans="1:4">
      <c r="A370" s="339" t="s">
        <v>364</v>
      </c>
      <c r="B370" s="339"/>
      <c r="C370" s="339"/>
      <c r="D370" s="339"/>
    </row>
    <row r="371" spans="1:4">
      <c r="A371" s="339" t="s">
        <v>365</v>
      </c>
      <c r="B371" s="339"/>
      <c r="C371" s="339"/>
      <c r="D371" s="339"/>
    </row>
    <row r="372" spans="1:4">
      <c r="A372" s="339" t="str">
        <f>+A331</f>
        <v>ณ วันที่ 30 พฤศจิกายน พ.ศ. 2566</v>
      </c>
      <c r="B372" s="339"/>
      <c r="C372" s="339"/>
      <c r="D372" s="339"/>
    </row>
    <row r="373" spans="1:4">
      <c r="D373" s="3" t="s">
        <v>64</v>
      </c>
    </row>
    <row r="374" spans="1:4">
      <c r="A374" s="338" t="s">
        <v>65</v>
      </c>
      <c r="B374" s="338"/>
      <c r="D374" s="2">
        <v>0</v>
      </c>
    </row>
    <row r="375" spans="1:4">
      <c r="A375" s="7" t="s">
        <v>66</v>
      </c>
      <c r="B375" s="1" t="s">
        <v>67</v>
      </c>
      <c r="C375" s="2">
        <v>0</v>
      </c>
      <c r="D375" s="2"/>
    </row>
    <row r="376" spans="1:4">
      <c r="B376" s="1" t="s">
        <v>275</v>
      </c>
      <c r="C376" s="2">
        <v>0</v>
      </c>
      <c r="D376" s="2"/>
    </row>
    <row r="377" spans="1:4">
      <c r="B377" s="1" t="s">
        <v>276</v>
      </c>
      <c r="C377" s="2">
        <v>0</v>
      </c>
      <c r="D377" s="2"/>
    </row>
    <row r="378" spans="1:4">
      <c r="B378" s="1" t="s">
        <v>277</v>
      </c>
      <c r="C378" s="2">
        <v>0</v>
      </c>
      <c r="D378" s="2"/>
    </row>
    <row r="379" spans="1:4">
      <c r="B379" s="1" t="s">
        <v>278</v>
      </c>
      <c r="C379" s="2">
        <v>0</v>
      </c>
      <c r="D379" s="2"/>
    </row>
    <row r="380" spans="1:4" ht="22.5">
      <c r="B380" s="1" t="s">
        <v>279</v>
      </c>
      <c r="C380" s="8">
        <v>0</v>
      </c>
      <c r="D380" s="2">
        <f>+C375+C376+C377+C378+C379+C380</f>
        <v>0</v>
      </c>
    </row>
    <row r="381" spans="1:4">
      <c r="A381" s="7" t="s">
        <v>71</v>
      </c>
      <c r="B381" s="1" t="s">
        <v>280</v>
      </c>
      <c r="C381" s="2"/>
      <c r="D381" s="2"/>
    </row>
    <row r="382" spans="1:4" ht="18.75" customHeight="1">
      <c r="A382" s="7"/>
      <c r="B382" s="1" t="s">
        <v>346</v>
      </c>
      <c r="C382" s="2">
        <v>0</v>
      </c>
      <c r="D382" s="2"/>
    </row>
    <row r="383" spans="1:4" ht="18.75" customHeight="1">
      <c r="B383" s="1" t="s">
        <v>346</v>
      </c>
      <c r="C383" s="2">
        <v>0</v>
      </c>
      <c r="D383" s="2"/>
    </row>
    <row r="384" spans="1:4" ht="18.75" customHeight="1">
      <c r="B384" s="1" t="s">
        <v>346</v>
      </c>
      <c r="C384" s="2">
        <v>0</v>
      </c>
      <c r="D384" s="2"/>
    </row>
    <row r="385" spans="1:4" ht="18.75" customHeight="1">
      <c r="B385" s="1" t="s">
        <v>281</v>
      </c>
      <c r="C385" s="2">
        <v>0</v>
      </c>
      <c r="D385" s="2"/>
    </row>
    <row r="386" spans="1:4" ht="18.75" customHeight="1">
      <c r="B386" s="1" t="s">
        <v>282</v>
      </c>
      <c r="C386" s="2">
        <v>0</v>
      </c>
      <c r="D386" s="2"/>
    </row>
    <row r="387" spans="1:4" ht="18.75" customHeight="1">
      <c r="B387" s="1" t="s">
        <v>283</v>
      </c>
      <c r="C387" s="2">
        <v>0</v>
      </c>
      <c r="D387" s="8">
        <f>+C382+C383+C384+C385+C386+C387</f>
        <v>0</v>
      </c>
    </row>
    <row r="388" spans="1:4" ht="9" customHeight="1">
      <c r="A388" s="339"/>
      <c r="B388" s="339"/>
      <c r="C388" s="2"/>
      <c r="D388" s="2"/>
    </row>
    <row r="389" spans="1:4" ht="21" thickBot="1">
      <c r="A389" s="338" t="s">
        <v>284</v>
      </c>
      <c r="B389" s="338"/>
      <c r="D389" s="6">
        <f>+D374-D380+D387</f>
        <v>0</v>
      </c>
    </row>
    <row r="390" spans="1:4" ht="21" thickTop="1">
      <c r="A390" s="9"/>
      <c r="B390" s="9"/>
      <c r="D390" s="10"/>
    </row>
    <row r="391" spans="1:4">
      <c r="A391" s="9"/>
      <c r="B391" s="9"/>
      <c r="D391" s="10"/>
    </row>
    <row r="409" spans="1:4" ht="23.25">
      <c r="A409" s="340" t="s">
        <v>76</v>
      </c>
      <c r="B409" s="340"/>
      <c r="C409" s="340"/>
      <c r="D409" s="340"/>
    </row>
    <row r="410" spans="1:4">
      <c r="A410" s="339" t="s">
        <v>272</v>
      </c>
      <c r="B410" s="339"/>
      <c r="C410" s="339"/>
      <c r="D410" s="339"/>
    </row>
    <row r="411" spans="1:4">
      <c r="A411" s="339" t="s">
        <v>273</v>
      </c>
      <c r="B411" s="339"/>
      <c r="C411" s="339"/>
      <c r="D411" s="339"/>
    </row>
    <row r="412" spans="1:4">
      <c r="A412" s="339" t="s">
        <v>274</v>
      </c>
      <c r="B412" s="339"/>
      <c r="C412" s="339"/>
      <c r="D412" s="339"/>
    </row>
    <row r="413" spans="1:4">
      <c r="A413" s="339" t="s">
        <v>400</v>
      </c>
      <c r="B413" s="339"/>
      <c r="C413" s="339"/>
      <c r="D413" s="339"/>
    </row>
    <row r="414" spans="1:4">
      <c r="D414" s="3" t="s">
        <v>64</v>
      </c>
    </row>
    <row r="415" spans="1:4">
      <c r="A415" s="338" t="s">
        <v>65</v>
      </c>
      <c r="B415" s="338"/>
      <c r="D415" s="2">
        <v>0</v>
      </c>
    </row>
    <row r="416" spans="1:4">
      <c r="A416" s="7" t="s">
        <v>66</v>
      </c>
      <c r="B416" s="1" t="s">
        <v>67</v>
      </c>
      <c r="C416" s="2">
        <v>0</v>
      </c>
      <c r="D416" s="2"/>
    </row>
    <row r="417" spans="1:4">
      <c r="B417" s="1" t="s">
        <v>275</v>
      </c>
      <c r="C417" s="2">
        <v>0</v>
      </c>
      <c r="D417" s="2"/>
    </row>
    <row r="418" spans="1:4">
      <c r="B418" s="1" t="s">
        <v>276</v>
      </c>
      <c r="C418" s="2">
        <v>0</v>
      </c>
      <c r="D418" s="2"/>
    </row>
    <row r="419" spans="1:4">
      <c r="B419" s="1" t="s">
        <v>277</v>
      </c>
      <c r="C419" s="2">
        <v>0</v>
      </c>
      <c r="D419" s="2"/>
    </row>
    <row r="420" spans="1:4">
      <c r="B420" s="1" t="s">
        <v>278</v>
      </c>
      <c r="C420" s="2">
        <v>0</v>
      </c>
      <c r="D420" s="2"/>
    </row>
    <row r="421" spans="1:4">
      <c r="B421" s="1" t="s">
        <v>279</v>
      </c>
      <c r="C421" s="2">
        <v>0</v>
      </c>
      <c r="D421" s="4">
        <f>+C416+C417+C418+C419+C420+C421</f>
        <v>0</v>
      </c>
    </row>
    <row r="422" spans="1:4">
      <c r="A422" s="7" t="s">
        <v>71</v>
      </c>
      <c r="B422" s="1" t="s">
        <v>72</v>
      </c>
      <c r="C422" s="2"/>
      <c r="D422" s="2"/>
    </row>
    <row r="423" spans="1:4">
      <c r="B423" s="1" t="s">
        <v>346</v>
      </c>
      <c r="C423" s="2">
        <v>0</v>
      </c>
      <c r="D423" s="2"/>
    </row>
    <row r="424" spans="1:4">
      <c r="B424" s="1" t="s">
        <v>346</v>
      </c>
      <c r="C424" s="2">
        <v>0</v>
      </c>
      <c r="D424" s="2"/>
    </row>
    <row r="425" spans="1:4">
      <c r="B425" s="1" t="s">
        <v>346</v>
      </c>
      <c r="C425" s="2">
        <v>0</v>
      </c>
      <c r="D425" s="2"/>
    </row>
    <row r="426" spans="1:4">
      <c r="B426" s="1" t="s">
        <v>281</v>
      </c>
      <c r="C426" s="2">
        <v>0</v>
      </c>
      <c r="D426" s="2"/>
    </row>
    <row r="427" spans="1:4">
      <c r="B427" s="1" t="s">
        <v>282</v>
      </c>
      <c r="C427" s="2">
        <v>0</v>
      </c>
      <c r="D427" s="2"/>
    </row>
    <row r="428" spans="1:4">
      <c r="B428" s="1" t="s">
        <v>283</v>
      </c>
      <c r="C428" s="2">
        <v>0</v>
      </c>
      <c r="D428" s="4">
        <f>+C423+C424+C425+C426+C427+C428</f>
        <v>0</v>
      </c>
    </row>
    <row r="429" spans="1:4">
      <c r="C429" s="2"/>
      <c r="D429" s="2"/>
    </row>
    <row r="430" spans="1:4" ht="21" thickBot="1">
      <c r="A430" s="338" t="s">
        <v>284</v>
      </c>
      <c r="B430" s="338"/>
      <c r="D430" s="5">
        <f>+D415-D421+D428</f>
        <v>0</v>
      </c>
    </row>
    <row r="431" spans="1:4" ht="21" thickTop="1"/>
    <row r="449" spans="1:4" ht="23.25">
      <c r="A449" s="340" t="s">
        <v>76</v>
      </c>
      <c r="B449" s="340"/>
      <c r="C449" s="340"/>
      <c r="D449" s="340"/>
    </row>
    <row r="450" spans="1:4">
      <c r="A450" s="339" t="s">
        <v>272</v>
      </c>
      <c r="B450" s="339"/>
      <c r="C450" s="339"/>
      <c r="D450" s="339"/>
    </row>
    <row r="451" spans="1:4">
      <c r="A451" s="339" t="s">
        <v>285</v>
      </c>
      <c r="B451" s="339"/>
      <c r="C451" s="339"/>
      <c r="D451" s="339"/>
    </row>
    <row r="452" spans="1:4">
      <c r="A452" s="339" t="s">
        <v>286</v>
      </c>
      <c r="B452" s="339"/>
      <c r="C452" s="339"/>
      <c r="D452" s="339"/>
    </row>
    <row r="453" spans="1:4">
      <c r="A453" s="339" t="str">
        <f>+A413</f>
        <v>ณ วันที่ 31 ธันวาคม พ.ศ. 2566</v>
      </c>
      <c r="B453" s="339"/>
      <c r="C453" s="339"/>
      <c r="D453" s="339"/>
    </row>
    <row r="454" spans="1:4">
      <c r="D454" s="3" t="s">
        <v>64</v>
      </c>
    </row>
    <row r="455" spans="1:4">
      <c r="A455" s="338" t="s">
        <v>65</v>
      </c>
      <c r="B455" s="338"/>
      <c r="D455" s="2">
        <v>0</v>
      </c>
    </row>
    <row r="456" spans="1:4">
      <c r="A456" s="7" t="s">
        <v>66</v>
      </c>
      <c r="B456" s="1" t="s">
        <v>67</v>
      </c>
      <c r="C456" s="2">
        <v>0</v>
      </c>
      <c r="D456" s="2"/>
    </row>
    <row r="457" spans="1:4">
      <c r="B457" s="1" t="s">
        <v>275</v>
      </c>
      <c r="C457" s="2">
        <v>0</v>
      </c>
      <c r="D457" s="2"/>
    </row>
    <row r="458" spans="1:4">
      <c r="B458" s="1" t="s">
        <v>276</v>
      </c>
      <c r="C458" s="2">
        <v>0</v>
      </c>
      <c r="D458" s="2"/>
    </row>
    <row r="459" spans="1:4">
      <c r="B459" s="1" t="s">
        <v>277</v>
      </c>
      <c r="C459" s="2">
        <v>0</v>
      </c>
      <c r="D459" s="2"/>
    </row>
    <row r="460" spans="1:4">
      <c r="B460" s="1" t="s">
        <v>278</v>
      </c>
      <c r="C460" s="2">
        <v>0</v>
      </c>
      <c r="D460" s="2"/>
    </row>
    <row r="461" spans="1:4" ht="22.5">
      <c r="B461" s="1" t="s">
        <v>279</v>
      </c>
      <c r="C461" s="8">
        <v>0</v>
      </c>
      <c r="D461" s="2">
        <f>+C456+C457+C458+C459+C460+C461</f>
        <v>0</v>
      </c>
    </row>
    <row r="462" spans="1:4">
      <c r="A462" s="7" t="s">
        <v>71</v>
      </c>
      <c r="B462" s="1" t="s">
        <v>280</v>
      </c>
      <c r="C462" s="2"/>
      <c r="D462" s="2"/>
    </row>
    <row r="463" spans="1:4" ht="18.75" customHeight="1">
      <c r="A463" s="7"/>
      <c r="B463" s="1" t="s">
        <v>346</v>
      </c>
      <c r="C463" s="2">
        <v>0</v>
      </c>
      <c r="D463" s="2"/>
    </row>
    <row r="464" spans="1:4" ht="18.75" customHeight="1">
      <c r="B464" s="1" t="s">
        <v>346</v>
      </c>
      <c r="C464" s="2">
        <v>0</v>
      </c>
      <c r="D464" s="2"/>
    </row>
    <row r="465" spans="1:4" ht="18.75" customHeight="1">
      <c r="B465" s="1" t="s">
        <v>346</v>
      </c>
      <c r="C465" s="2">
        <v>0</v>
      </c>
      <c r="D465" s="2"/>
    </row>
    <row r="466" spans="1:4" ht="18.75" customHeight="1">
      <c r="B466" s="1" t="s">
        <v>281</v>
      </c>
      <c r="C466" s="2">
        <v>0</v>
      </c>
      <c r="D466" s="2"/>
    </row>
    <row r="467" spans="1:4" ht="18.75" customHeight="1">
      <c r="B467" s="1" t="s">
        <v>282</v>
      </c>
      <c r="C467" s="2">
        <v>0</v>
      </c>
      <c r="D467" s="2"/>
    </row>
    <row r="468" spans="1:4" ht="18.75" customHeight="1">
      <c r="B468" s="1" t="s">
        <v>283</v>
      </c>
      <c r="C468" s="2">
        <v>0</v>
      </c>
      <c r="D468" s="4"/>
    </row>
    <row r="469" spans="1:4" ht="18.75" customHeight="1">
      <c r="A469" s="339"/>
      <c r="B469" s="339"/>
      <c r="C469" s="2"/>
      <c r="D469" s="2"/>
    </row>
    <row r="470" spans="1:4" ht="21" thickBot="1">
      <c r="A470" s="338" t="s">
        <v>284</v>
      </c>
      <c r="B470" s="338"/>
      <c r="D470" s="6">
        <f>+D455-D461</f>
        <v>0</v>
      </c>
    </row>
    <row r="471" spans="1:4" ht="21" thickTop="1">
      <c r="A471" s="9"/>
      <c r="B471" s="9"/>
      <c r="D471" s="10"/>
    </row>
    <row r="472" spans="1:4">
      <c r="A472" s="9"/>
      <c r="B472" s="9"/>
      <c r="D472" s="10"/>
    </row>
    <row r="490" spans="1:4" ht="23.25">
      <c r="A490" s="340" t="s">
        <v>76</v>
      </c>
      <c r="B490" s="340"/>
      <c r="C490" s="340"/>
      <c r="D490" s="340"/>
    </row>
    <row r="491" spans="1:4">
      <c r="A491" s="339" t="s">
        <v>272</v>
      </c>
      <c r="B491" s="339"/>
      <c r="C491" s="339"/>
      <c r="D491" s="339"/>
    </row>
    <row r="492" spans="1:4">
      <c r="A492" s="339" t="s">
        <v>368</v>
      </c>
      <c r="B492" s="339"/>
      <c r="C492" s="339"/>
      <c r="D492" s="339"/>
    </row>
    <row r="493" spans="1:4">
      <c r="A493" s="339" t="s">
        <v>367</v>
      </c>
      <c r="B493" s="339"/>
      <c r="C493" s="339"/>
      <c r="D493" s="339"/>
    </row>
    <row r="494" spans="1:4">
      <c r="A494" s="339" t="str">
        <f>+A453</f>
        <v>ณ วันที่ 31 ธันวาคม พ.ศ. 2566</v>
      </c>
      <c r="B494" s="339"/>
      <c r="C494" s="339"/>
      <c r="D494" s="339"/>
    </row>
    <row r="495" spans="1:4">
      <c r="D495" s="3" t="s">
        <v>64</v>
      </c>
    </row>
    <row r="496" spans="1:4">
      <c r="A496" s="338" t="s">
        <v>65</v>
      </c>
      <c r="B496" s="338"/>
      <c r="D496" s="2">
        <v>0</v>
      </c>
    </row>
    <row r="497" spans="1:4">
      <c r="A497" s="7" t="s">
        <v>66</v>
      </c>
      <c r="B497" s="1" t="s">
        <v>67</v>
      </c>
      <c r="C497" s="2">
        <v>0</v>
      </c>
      <c r="D497" s="2"/>
    </row>
    <row r="498" spans="1:4">
      <c r="B498" s="1" t="s">
        <v>275</v>
      </c>
      <c r="C498" s="2">
        <v>0</v>
      </c>
      <c r="D498" s="2"/>
    </row>
    <row r="499" spans="1:4">
      <c r="B499" s="1" t="s">
        <v>276</v>
      </c>
      <c r="C499" s="2">
        <v>0</v>
      </c>
      <c r="D499" s="2"/>
    </row>
    <row r="500" spans="1:4">
      <c r="B500" s="1" t="s">
        <v>277</v>
      </c>
      <c r="C500" s="2">
        <v>0</v>
      </c>
      <c r="D500" s="2"/>
    </row>
    <row r="501" spans="1:4">
      <c r="B501" s="1" t="s">
        <v>278</v>
      </c>
      <c r="C501" s="2">
        <v>0</v>
      </c>
      <c r="D501" s="2"/>
    </row>
    <row r="502" spans="1:4" ht="22.5">
      <c r="B502" s="1" t="s">
        <v>279</v>
      </c>
      <c r="C502" s="8">
        <v>0</v>
      </c>
      <c r="D502" s="2">
        <f>+C497+C498+C499+C500+C501+C502</f>
        <v>0</v>
      </c>
    </row>
    <row r="503" spans="1:4">
      <c r="A503" s="7" t="s">
        <v>71</v>
      </c>
      <c r="B503" s="1" t="s">
        <v>280</v>
      </c>
      <c r="C503" s="2"/>
      <c r="D503" s="2"/>
    </row>
    <row r="504" spans="1:4" ht="18.75" customHeight="1">
      <c r="A504" s="7"/>
      <c r="B504" s="1" t="s">
        <v>346</v>
      </c>
      <c r="C504" s="2">
        <v>0</v>
      </c>
      <c r="D504" s="2"/>
    </row>
    <row r="505" spans="1:4" ht="18.75" customHeight="1">
      <c r="B505" s="1" t="s">
        <v>346</v>
      </c>
      <c r="C505" s="2">
        <v>0</v>
      </c>
      <c r="D505" s="2"/>
    </row>
    <row r="506" spans="1:4" ht="18.75" customHeight="1">
      <c r="B506" s="1" t="s">
        <v>346</v>
      </c>
      <c r="C506" s="2">
        <v>0</v>
      </c>
      <c r="D506" s="2"/>
    </row>
    <row r="507" spans="1:4" ht="18.75" customHeight="1">
      <c r="B507" s="1" t="s">
        <v>281</v>
      </c>
      <c r="C507" s="2">
        <v>0</v>
      </c>
      <c r="D507" s="2"/>
    </row>
    <row r="508" spans="1:4" ht="18.75" customHeight="1">
      <c r="B508" s="1" t="s">
        <v>282</v>
      </c>
      <c r="C508" s="2">
        <v>0</v>
      </c>
      <c r="D508" s="2"/>
    </row>
    <row r="509" spans="1:4" ht="18.75" customHeight="1">
      <c r="B509" s="1" t="s">
        <v>283</v>
      </c>
      <c r="C509" s="2">
        <v>0</v>
      </c>
      <c r="D509" s="15"/>
    </row>
    <row r="510" spans="1:4" ht="18.75" customHeight="1">
      <c r="A510" s="339"/>
      <c r="B510" s="339"/>
      <c r="C510" s="2"/>
      <c r="D510" s="2"/>
    </row>
    <row r="511" spans="1:4" ht="21" thickBot="1">
      <c r="A511" s="338" t="s">
        <v>284</v>
      </c>
      <c r="B511" s="338"/>
      <c r="D511" s="6">
        <f>+D496-D502</f>
        <v>0</v>
      </c>
    </row>
    <row r="512" spans="1:4" ht="21" thickTop="1">
      <c r="A512" s="9"/>
      <c r="B512" s="9"/>
      <c r="D512" s="10"/>
    </row>
    <row r="513" spans="1:4">
      <c r="A513" s="9"/>
      <c r="B513" s="9"/>
      <c r="D513" s="10"/>
    </row>
    <row r="531" spans="1:4" ht="23.25">
      <c r="A531" s="340" t="s">
        <v>76</v>
      </c>
      <c r="B531" s="340"/>
      <c r="C531" s="340"/>
      <c r="D531" s="340"/>
    </row>
    <row r="532" spans="1:4">
      <c r="A532" s="339" t="s">
        <v>272</v>
      </c>
      <c r="B532" s="339"/>
      <c r="C532" s="339"/>
      <c r="D532" s="339"/>
    </row>
    <row r="533" spans="1:4">
      <c r="A533" s="339" t="s">
        <v>362</v>
      </c>
      <c r="B533" s="339"/>
      <c r="C533" s="339"/>
      <c r="D533" s="339"/>
    </row>
    <row r="534" spans="1:4">
      <c r="A534" s="339" t="s">
        <v>363</v>
      </c>
      <c r="B534" s="339"/>
      <c r="C534" s="339"/>
      <c r="D534" s="339"/>
    </row>
    <row r="535" spans="1:4">
      <c r="A535" s="339" t="str">
        <f>+A453</f>
        <v>ณ วันที่ 31 ธันวาคม พ.ศ. 2566</v>
      </c>
      <c r="B535" s="339"/>
      <c r="C535" s="339"/>
      <c r="D535" s="339"/>
    </row>
    <row r="536" spans="1:4">
      <c r="D536" s="3" t="s">
        <v>64</v>
      </c>
    </row>
    <row r="537" spans="1:4">
      <c r="A537" s="338" t="s">
        <v>65</v>
      </c>
      <c r="B537" s="338"/>
      <c r="D537" s="2">
        <v>0</v>
      </c>
    </row>
    <row r="538" spans="1:4">
      <c r="A538" s="7" t="s">
        <v>66</v>
      </c>
      <c r="B538" s="1" t="s">
        <v>67</v>
      </c>
      <c r="C538" s="2">
        <v>0</v>
      </c>
      <c r="D538" s="2"/>
    </row>
    <row r="539" spans="1:4">
      <c r="B539" s="1" t="s">
        <v>275</v>
      </c>
      <c r="C539" s="2">
        <v>0</v>
      </c>
      <c r="D539" s="2"/>
    </row>
    <row r="540" spans="1:4">
      <c r="B540" s="1" t="s">
        <v>276</v>
      </c>
      <c r="C540" s="2">
        <v>0</v>
      </c>
      <c r="D540" s="2"/>
    </row>
    <row r="541" spans="1:4">
      <c r="B541" s="1" t="s">
        <v>277</v>
      </c>
      <c r="C541" s="2">
        <v>0</v>
      </c>
      <c r="D541" s="2"/>
    </row>
    <row r="542" spans="1:4">
      <c r="B542" s="1" t="s">
        <v>278</v>
      </c>
      <c r="C542" s="2">
        <v>0</v>
      </c>
      <c r="D542" s="2"/>
    </row>
    <row r="543" spans="1:4" ht="22.5">
      <c r="B543" s="1" t="s">
        <v>279</v>
      </c>
      <c r="C543" s="8">
        <v>0</v>
      </c>
      <c r="D543" s="2">
        <f>+C538+C539+C540+C541+C542+C543</f>
        <v>0</v>
      </c>
    </row>
    <row r="544" spans="1:4">
      <c r="A544" s="7" t="s">
        <v>71</v>
      </c>
      <c r="B544" s="1" t="s">
        <v>280</v>
      </c>
      <c r="C544" s="2"/>
      <c r="D544" s="2"/>
    </row>
    <row r="545" spans="1:4" ht="18.75" customHeight="1">
      <c r="A545" s="7"/>
      <c r="B545" s="1" t="s">
        <v>346</v>
      </c>
      <c r="C545" s="2">
        <v>0</v>
      </c>
      <c r="D545" s="2"/>
    </row>
    <row r="546" spans="1:4" ht="18.75" customHeight="1">
      <c r="B546" s="1" t="s">
        <v>346</v>
      </c>
      <c r="C546" s="2">
        <v>0</v>
      </c>
      <c r="D546" s="2"/>
    </row>
    <row r="547" spans="1:4" ht="18.75" customHeight="1">
      <c r="B547" s="1" t="s">
        <v>346</v>
      </c>
      <c r="C547" s="2">
        <v>0</v>
      </c>
      <c r="D547" s="2"/>
    </row>
    <row r="548" spans="1:4" ht="18.75" customHeight="1">
      <c r="B548" s="1" t="s">
        <v>281</v>
      </c>
      <c r="C548" s="2">
        <v>0</v>
      </c>
      <c r="D548" s="2"/>
    </row>
    <row r="549" spans="1:4" ht="18.75" customHeight="1">
      <c r="B549" s="1" t="s">
        <v>282</v>
      </c>
      <c r="C549" s="2">
        <v>0</v>
      </c>
      <c r="D549" s="2"/>
    </row>
    <row r="550" spans="1:4" ht="18.75" customHeight="1">
      <c r="B550" s="1" t="s">
        <v>283</v>
      </c>
      <c r="C550" s="2">
        <v>0</v>
      </c>
      <c r="D550" s="8">
        <f>+C545+C546+C547+C548+C549+C550</f>
        <v>0</v>
      </c>
    </row>
    <row r="551" spans="1:4" ht="9" customHeight="1">
      <c r="A551" s="339"/>
      <c r="B551" s="339"/>
      <c r="C551" s="2"/>
      <c r="D551" s="2"/>
    </row>
    <row r="552" spans="1:4" ht="21" thickBot="1">
      <c r="A552" s="338" t="s">
        <v>284</v>
      </c>
      <c r="B552" s="338"/>
      <c r="D552" s="6">
        <f>+D537-D543+D550</f>
        <v>0</v>
      </c>
    </row>
    <row r="553" spans="1:4" ht="21" thickTop="1">
      <c r="A553" s="9"/>
      <c r="B553" s="9"/>
      <c r="D553" s="10"/>
    </row>
    <row r="554" spans="1:4">
      <c r="A554" s="9"/>
      <c r="B554" s="9"/>
      <c r="D554" s="10"/>
    </row>
    <row r="572" spans="1:4" ht="23.25">
      <c r="A572" s="340" t="s">
        <v>76</v>
      </c>
      <c r="B572" s="340"/>
      <c r="C572" s="340"/>
      <c r="D572" s="340"/>
    </row>
    <row r="573" spans="1:4">
      <c r="A573" s="339" t="s">
        <v>272</v>
      </c>
      <c r="B573" s="339"/>
      <c r="C573" s="339"/>
      <c r="D573" s="339"/>
    </row>
    <row r="574" spans="1:4">
      <c r="A574" s="339" t="s">
        <v>364</v>
      </c>
      <c r="B574" s="339"/>
      <c r="C574" s="339"/>
      <c r="D574" s="339"/>
    </row>
    <row r="575" spans="1:4">
      <c r="A575" s="339" t="s">
        <v>365</v>
      </c>
      <c r="B575" s="339"/>
      <c r="C575" s="339"/>
      <c r="D575" s="339"/>
    </row>
    <row r="576" spans="1:4">
      <c r="A576" s="339" t="str">
        <f>+A535</f>
        <v>ณ วันที่ 31 ธันวาคม พ.ศ. 2566</v>
      </c>
      <c r="B576" s="339"/>
      <c r="C576" s="339"/>
      <c r="D576" s="339"/>
    </row>
    <row r="577" spans="1:4">
      <c r="D577" s="3" t="s">
        <v>64</v>
      </c>
    </row>
    <row r="578" spans="1:4">
      <c r="A578" s="338" t="s">
        <v>65</v>
      </c>
      <c r="B578" s="338"/>
      <c r="D578" s="2">
        <v>0</v>
      </c>
    </row>
    <row r="579" spans="1:4">
      <c r="A579" s="7" t="s">
        <v>66</v>
      </c>
      <c r="B579" s="1" t="s">
        <v>67</v>
      </c>
      <c r="C579" s="2">
        <v>0</v>
      </c>
      <c r="D579" s="2"/>
    </row>
    <row r="580" spans="1:4">
      <c r="B580" s="1" t="s">
        <v>275</v>
      </c>
      <c r="C580" s="2">
        <v>0</v>
      </c>
      <c r="D580" s="2"/>
    </row>
    <row r="581" spans="1:4">
      <c r="B581" s="1" t="s">
        <v>276</v>
      </c>
      <c r="C581" s="2">
        <v>0</v>
      </c>
      <c r="D581" s="2"/>
    </row>
    <row r="582" spans="1:4">
      <c r="B582" s="1" t="s">
        <v>277</v>
      </c>
      <c r="C582" s="2">
        <v>0</v>
      </c>
      <c r="D582" s="2"/>
    </row>
    <row r="583" spans="1:4">
      <c r="B583" s="1" t="s">
        <v>278</v>
      </c>
      <c r="C583" s="2">
        <v>0</v>
      </c>
      <c r="D583" s="2"/>
    </row>
    <row r="584" spans="1:4" ht="22.5">
      <c r="B584" s="1" t="s">
        <v>279</v>
      </c>
      <c r="C584" s="8">
        <v>0</v>
      </c>
      <c r="D584" s="2">
        <f>+C579+C580+C581+C582+C583+C584</f>
        <v>0</v>
      </c>
    </row>
    <row r="585" spans="1:4">
      <c r="A585" s="7" t="s">
        <v>71</v>
      </c>
      <c r="B585" s="1" t="s">
        <v>280</v>
      </c>
      <c r="C585" s="2"/>
      <c r="D585" s="2"/>
    </row>
    <row r="586" spans="1:4" ht="18.75" customHeight="1">
      <c r="A586" s="7"/>
      <c r="B586" s="1" t="s">
        <v>346</v>
      </c>
      <c r="C586" s="2">
        <v>0</v>
      </c>
      <c r="D586" s="2"/>
    </row>
    <row r="587" spans="1:4" ht="18.75" customHeight="1">
      <c r="B587" s="1" t="s">
        <v>346</v>
      </c>
      <c r="C587" s="2">
        <v>0</v>
      </c>
      <c r="D587" s="2"/>
    </row>
    <row r="588" spans="1:4" ht="18.75" customHeight="1">
      <c r="B588" s="1" t="s">
        <v>346</v>
      </c>
      <c r="C588" s="2">
        <v>0</v>
      </c>
      <c r="D588" s="2"/>
    </row>
    <row r="589" spans="1:4" ht="18.75" customHeight="1">
      <c r="B589" s="1" t="s">
        <v>281</v>
      </c>
      <c r="C589" s="2">
        <v>0</v>
      </c>
      <c r="D589" s="2"/>
    </row>
    <row r="590" spans="1:4" ht="18.75" customHeight="1">
      <c r="B590" s="1" t="s">
        <v>282</v>
      </c>
      <c r="C590" s="2">
        <v>0</v>
      </c>
      <c r="D590" s="2"/>
    </row>
    <row r="591" spans="1:4" ht="18.75" customHeight="1">
      <c r="B591" s="1" t="s">
        <v>283</v>
      </c>
      <c r="C591" s="2">
        <v>0</v>
      </c>
      <c r="D591" s="8">
        <f>+C586+C587+C588+C589+C590+C591</f>
        <v>0</v>
      </c>
    </row>
    <row r="592" spans="1:4" ht="9" customHeight="1">
      <c r="A592" s="339"/>
      <c r="B592" s="339"/>
      <c r="C592" s="2"/>
      <c r="D592" s="2"/>
    </row>
    <row r="593" spans="1:4" ht="21" thickBot="1">
      <c r="A593" s="338" t="s">
        <v>284</v>
      </c>
      <c r="B593" s="338"/>
      <c r="D593" s="6">
        <f>+D578-D584+D591</f>
        <v>0</v>
      </c>
    </row>
    <row r="594" spans="1:4" ht="21" thickTop="1">
      <c r="A594" s="9"/>
      <c r="B594" s="9"/>
      <c r="D594" s="10"/>
    </row>
    <row r="595" spans="1:4">
      <c r="A595" s="9"/>
      <c r="B595" s="9"/>
      <c r="D595" s="10"/>
    </row>
  </sheetData>
  <mergeCells count="117">
    <mergeCell ref="A576:D576"/>
    <mergeCell ref="A578:B578"/>
    <mergeCell ref="A592:B592"/>
    <mergeCell ref="A593:B593"/>
    <mergeCell ref="A552:B552"/>
    <mergeCell ref="A572:D572"/>
    <mergeCell ref="A573:D573"/>
    <mergeCell ref="A574:D574"/>
    <mergeCell ref="A575:D575"/>
    <mergeCell ref="A533:D533"/>
    <mergeCell ref="A534:D534"/>
    <mergeCell ref="A535:D535"/>
    <mergeCell ref="A537:B537"/>
    <mergeCell ref="A551:B551"/>
    <mergeCell ref="A496:B496"/>
    <mergeCell ref="A510:B510"/>
    <mergeCell ref="A511:B511"/>
    <mergeCell ref="A531:D531"/>
    <mergeCell ref="A532:D532"/>
    <mergeCell ref="A490:D490"/>
    <mergeCell ref="A491:D491"/>
    <mergeCell ref="A492:D492"/>
    <mergeCell ref="A493:D493"/>
    <mergeCell ref="A494:D494"/>
    <mergeCell ref="A452:D452"/>
    <mergeCell ref="A453:D453"/>
    <mergeCell ref="A455:B455"/>
    <mergeCell ref="A469:B469"/>
    <mergeCell ref="A470:B470"/>
    <mergeCell ref="A415:B415"/>
    <mergeCell ref="A430:B430"/>
    <mergeCell ref="A449:D449"/>
    <mergeCell ref="A450:D450"/>
    <mergeCell ref="A451:D451"/>
    <mergeCell ref="A409:D409"/>
    <mergeCell ref="A410:D410"/>
    <mergeCell ref="A411:D411"/>
    <mergeCell ref="A412:D412"/>
    <mergeCell ref="A413:D413"/>
    <mergeCell ref="A102:B102"/>
    <mergeCell ref="A103:B103"/>
    <mergeCell ref="A170:B170"/>
    <mergeCell ref="A184:B184"/>
    <mergeCell ref="A185:B185"/>
    <mergeCell ref="A127:D127"/>
    <mergeCell ref="A129:B129"/>
    <mergeCell ref="A143:B143"/>
    <mergeCell ref="A144:B144"/>
    <mergeCell ref="A164:D164"/>
    <mergeCell ref="A165:D165"/>
    <mergeCell ref="A166:D166"/>
    <mergeCell ref="A167:D167"/>
    <mergeCell ref="A168:D168"/>
    <mergeCell ref="A83:D83"/>
    <mergeCell ref="A84:D84"/>
    <mergeCell ref="A85:D85"/>
    <mergeCell ref="A86:D86"/>
    <mergeCell ref="A88:B88"/>
    <mergeCell ref="A1:D1"/>
    <mergeCell ref="A2:D2"/>
    <mergeCell ref="A3:D3"/>
    <mergeCell ref="A4:D4"/>
    <mergeCell ref="A5:D5"/>
    <mergeCell ref="A7:B7"/>
    <mergeCell ref="A22:B22"/>
    <mergeCell ref="A41:D41"/>
    <mergeCell ref="A42:D42"/>
    <mergeCell ref="A205:D205"/>
    <mergeCell ref="A123:D123"/>
    <mergeCell ref="A124:D124"/>
    <mergeCell ref="A125:D125"/>
    <mergeCell ref="A126:D126"/>
    <mergeCell ref="A43:D43"/>
    <mergeCell ref="A44:D44"/>
    <mergeCell ref="A45:D45"/>
    <mergeCell ref="A47:B47"/>
    <mergeCell ref="A61:B61"/>
    <mergeCell ref="A62:B62"/>
    <mergeCell ref="A82:D82"/>
    <mergeCell ref="A206:D206"/>
    <mergeCell ref="A207:D207"/>
    <mergeCell ref="A208:D208"/>
    <mergeCell ref="A209:D209"/>
    <mergeCell ref="A211:B211"/>
    <mergeCell ref="A226:B226"/>
    <mergeCell ref="A245:D245"/>
    <mergeCell ref="A246:D246"/>
    <mergeCell ref="A247:D247"/>
    <mergeCell ref="A248:D248"/>
    <mergeCell ref="A249:D249"/>
    <mergeCell ref="A251:B251"/>
    <mergeCell ref="A265:B265"/>
    <mergeCell ref="A266:B266"/>
    <mergeCell ref="A286:D286"/>
    <mergeCell ref="A287:D287"/>
    <mergeCell ref="A288:D288"/>
    <mergeCell ref="A289:D289"/>
    <mergeCell ref="A290:D290"/>
    <mergeCell ref="A292:B292"/>
    <mergeCell ref="A306:B306"/>
    <mergeCell ref="A307:B307"/>
    <mergeCell ref="A327:D327"/>
    <mergeCell ref="A328:D328"/>
    <mergeCell ref="A329:D329"/>
    <mergeCell ref="A330:D330"/>
    <mergeCell ref="A331:D331"/>
    <mergeCell ref="A333:B333"/>
    <mergeCell ref="A347:B347"/>
    <mergeCell ref="A348:B348"/>
    <mergeCell ref="A374:B374"/>
    <mergeCell ref="A388:B388"/>
    <mergeCell ref="A389:B389"/>
    <mergeCell ref="A368:D368"/>
    <mergeCell ref="A369:D369"/>
    <mergeCell ref="A370:D370"/>
    <mergeCell ref="A371:D371"/>
    <mergeCell ref="A372:D372"/>
  </mergeCells>
  <phoneticPr fontId="14" type="noConversion"/>
  <pageMargins left="0.511811023622047" right="0.31496062992126" top="0.4" bottom="0.15" header="0.31496062992126" footer="0.31496062992126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471E5E-BF4E-42AF-BDB1-F4413492CE5F}">
  <dimension ref="A1:D114"/>
  <sheetViews>
    <sheetView view="pageBreakPreview" topLeftCell="A76" zoomScaleNormal="100" zoomScaleSheetLayoutView="100" workbookViewId="0">
      <selection activeCell="D104" sqref="D104"/>
    </sheetView>
  </sheetViews>
  <sheetFormatPr defaultRowHeight="12.75"/>
  <cols>
    <col min="1" max="1" width="8.42578125" customWidth="1"/>
    <col min="2" max="2" width="46.28515625" customWidth="1"/>
    <col min="3" max="4" width="20" customWidth="1"/>
    <col min="257" max="257" width="8.42578125" customWidth="1"/>
    <col min="258" max="258" width="60.85546875" customWidth="1"/>
    <col min="259" max="260" width="23.85546875" customWidth="1"/>
    <col min="513" max="513" width="8.42578125" customWidth="1"/>
    <col min="514" max="514" width="60.85546875" customWidth="1"/>
    <col min="515" max="516" width="23.85546875" customWidth="1"/>
    <col min="769" max="769" width="8.42578125" customWidth="1"/>
    <col min="770" max="770" width="60.85546875" customWidth="1"/>
    <col min="771" max="772" width="23.85546875" customWidth="1"/>
    <col min="1025" max="1025" width="8.42578125" customWidth="1"/>
    <col min="1026" max="1026" width="60.85546875" customWidth="1"/>
    <col min="1027" max="1028" width="23.85546875" customWidth="1"/>
    <col min="1281" max="1281" width="8.42578125" customWidth="1"/>
    <col min="1282" max="1282" width="60.85546875" customWidth="1"/>
    <col min="1283" max="1284" width="23.85546875" customWidth="1"/>
    <col min="1537" max="1537" width="8.42578125" customWidth="1"/>
    <col min="1538" max="1538" width="60.85546875" customWidth="1"/>
    <col min="1539" max="1540" width="23.85546875" customWidth="1"/>
    <col min="1793" max="1793" width="8.42578125" customWidth="1"/>
    <col min="1794" max="1794" width="60.85546875" customWidth="1"/>
    <col min="1795" max="1796" width="23.85546875" customWidth="1"/>
    <col min="2049" max="2049" width="8.42578125" customWidth="1"/>
    <col min="2050" max="2050" width="60.85546875" customWidth="1"/>
    <col min="2051" max="2052" width="23.85546875" customWidth="1"/>
    <col min="2305" max="2305" width="8.42578125" customWidth="1"/>
    <col min="2306" max="2306" width="60.85546875" customWidth="1"/>
    <col min="2307" max="2308" width="23.85546875" customWidth="1"/>
    <col min="2561" max="2561" width="8.42578125" customWidth="1"/>
    <col min="2562" max="2562" width="60.85546875" customWidth="1"/>
    <col min="2563" max="2564" width="23.85546875" customWidth="1"/>
    <col min="2817" max="2817" width="8.42578125" customWidth="1"/>
    <col min="2818" max="2818" width="60.85546875" customWidth="1"/>
    <col min="2819" max="2820" width="23.85546875" customWidth="1"/>
    <col min="3073" max="3073" width="8.42578125" customWidth="1"/>
    <col min="3074" max="3074" width="60.85546875" customWidth="1"/>
    <col min="3075" max="3076" width="23.85546875" customWidth="1"/>
    <col min="3329" max="3329" width="8.42578125" customWidth="1"/>
    <col min="3330" max="3330" width="60.85546875" customWidth="1"/>
    <col min="3331" max="3332" width="23.85546875" customWidth="1"/>
    <col min="3585" max="3585" width="8.42578125" customWidth="1"/>
    <col min="3586" max="3586" width="60.85546875" customWidth="1"/>
    <col min="3587" max="3588" width="23.85546875" customWidth="1"/>
    <col min="3841" max="3841" width="8.42578125" customWidth="1"/>
    <col min="3842" max="3842" width="60.85546875" customWidth="1"/>
    <col min="3843" max="3844" width="23.85546875" customWidth="1"/>
    <col min="4097" max="4097" width="8.42578125" customWidth="1"/>
    <col min="4098" max="4098" width="60.85546875" customWidth="1"/>
    <col min="4099" max="4100" width="23.85546875" customWidth="1"/>
    <col min="4353" max="4353" width="8.42578125" customWidth="1"/>
    <col min="4354" max="4354" width="60.85546875" customWidth="1"/>
    <col min="4355" max="4356" width="23.85546875" customWidth="1"/>
    <col min="4609" max="4609" width="8.42578125" customWidth="1"/>
    <col min="4610" max="4610" width="60.85546875" customWidth="1"/>
    <col min="4611" max="4612" width="23.85546875" customWidth="1"/>
    <col min="4865" max="4865" width="8.42578125" customWidth="1"/>
    <col min="4866" max="4866" width="60.85546875" customWidth="1"/>
    <col min="4867" max="4868" width="23.85546875" customWidth="1"/>
    <col min="5121" max="5121" width="8.42578125" customWidth="1"/>
    <col min="5122" max="5122" width="60.85546875" customWidth="1"/>
    <col min="5123" max="5124" width="23.85546875" customWidth="1"/>
    <col min="5377" max="5377" width="8.42578125" customWidth="1"/>
    <col min="5378" max="5378" width="60.85546875" customWidth="1"/>
    <col min="5379" max="5380" width="23.85546875" customWidth="1"/>
    <col min="5633" max="5633" width="8.42578125" customWidth="1"/>
    <col min="5634" max="5634" width="60.85546875" customWidth="1"/>
    <col min="5635" max="5636" width="23.85546875" customWidth="1"/>
    <col min="5889" max="5889" width="8.42578125" customWidth="1"/>
    <col min="5890" max="5890" width="60.85546875" customWidth="1"/>
    <col min="5891" max="5892" width="23.85546875" customWidth="1"/>
    <col min="6145" max="6145" width="8.42578125" customWidth="1"/>
    <col min="6146" max="6146" width="60.85546875" customWidth="1"/>
    <col min="6147" max="6148" width="23.85546875" customWidth="1"/>
    <col min="6401" max="6401" width="8.42578125" customWidth="1"/>
    <col min="6402" max="6402" width="60.85546875" customWidth="1"/>
    <col min="6403" max="6404" width="23.85546875" customWidth="1"/>
    <col min="6657" max="6657" width="8.42578125" customWidth="1"/>
    <col min="6658" max="6658" width="60.85546875" customWidth="1"/>
    <col min="6659" max="6660" width="23.85546875" customWidth="1"/>
    <col min="6913" max="6913" width="8.42578125" customWidth="1"/>
    <col min="6914" max="6914" width="60.85546875" customWidth="1"/>
    <col min="6915" max="6916" width="23.85546875" customWidth="1"/>
    <col min="7169" max="7169" width="8.42578125" customWidth="1"/>
    <col min="7170" max="7170" width="60.85546875" customWidth="1"/>
    <col min="7171" max="7172" width="23.85546875" customWidth="1"/>
    <col min="7425" max="7425" width="8.42578125" customWidth="1"/>
    <col min="7426" max="7426" width="60.85546875" customWidth="1"/>
    <col min="7427" max="7428" width="23.85546875" customWidth="1"/>
    <col min="7681" max="7681" width="8.42578125" customWidth="1"/>
    <col min="7682" max="7682" width="60.85546875" customWidth="1"/>
    <col min="7683" max="7684" width="23.85546875" customWidth="1"/>
    <col min="7937" max="7937" width="8.42578125" customWidth="1"/>
    <col min="7938" max="7938" width="60.85546875" customWidth="1"/>
    <col min="7939" max="7940" width="23.85546875" customWidth="1"/>
    <col min="8193" max="8193" width="8.42578125" customWidth="1"/>
    <col min="8194" max="8194" width="60.85546875" customWidth="1"/>
    <col min="8195" max="8196" width="23.85546875" customWidth="1"/>
    <col min="8449" max="8449" width="8.42578125" customWidth="1"/>
    <col min="8450" max="8450" width="60.85546875" customWidth="1"/>
    <col min="8451" max="8452" width="23.85546875" customWidth="1"/>
    <col min="8705" max="8705" width="8.42578125" customWidth="1"/>
    <col min="8706" max="8706" width="60.85546875" customWidth="1"/>
    <col min="8707" max="8708" width="23.85546875" customWidth="1"/>
    <col min="8961" max="8961" width="8.42578125" customWidth="1"/>
    <col min="8962" max="8962" width="60.85546875" customWidth="1"/>
    <col min="8963" max="8964" width="23.85546875" customWidth="1"/>
    <col min="9217" max="9217" width="8.42578125" customWidth="1"/>
    <col min="9218" max="9218" width="60.85546875" customWidth="1"/>
    <col min="9219" max="9220" width="23.85546875" customWidth="1"/>
    <col min="9473" max="9473" width="8.42578125" customWidth="1"/>
    <col min="9474" max="9474" width="60.85546875" customWidth="1"/>
    <col min="9475" max="9476" width="23.85546875" customWidth="1"/>
    <col min="9729" max="9729" width="8.42578125" customWidth="1"/>
    <col min="9730" max="9730" width="60.85546875" customWidth="1"/>
    <col min="9731" max="9732" width="23.85546875" customWidth="1"/>
    <col min="9985" max="9985" width="8.42578125" customWidth="1"/>
    <col min="9986" max="9986" width="60.85546875" customWidth="1"/>
    <col min="9987" max="9988" width="23.85546875" customWidth="1"/>
    <col min="10241" max="10241" width="8.42578125" customWidth="1"/>
    <col min="10242" max="10242" width="60.85546875" customWidth="1"/>
    <col min="10243" max="10244" width="23.85546875" customWidth="1"/>
    <col min="10497" max="10497" width="8.42578125" customWidth="1"/>
    <col min="10498" max="10498" width="60.85546875" customWidth="1"/>
    <col min="10499" max="10500" width="23.85546875" customWidth="1"/>
    <col min="10753" max="10753" width="8.42578125" customWidth="1"/>
    <col min="10754" max="10754" width="60.85546875" customWidth="1"/>
    <col min="10755" max="10756" width="23.85546875" customWidth="1"/>
    <col min="11009" max="11009" width="8.42578125" customWidth="1"/>
    <col min="11010" max="11010" width="60.85546875" customWidth="1"/>
    <col min="11011" max="11012" width="23.85546875" customWidth="1"/>
    <col min="11265" max="11265" width="8.42578125" customWidth="1"/>
    <col min="11266" max="11266" width="60.85546875" customWidth="1"/>
    <col min="11267" max="11268" width="23.85546875" customWidth="1"/>
    <col min="11521" max="11521" width="8.42578125" customWidth="1"/>
    <col min="11522" max="11522" width="60.85546875" customWidth="1"/>
    <col min="11523" max="11524" width="23.85546875" customWidth="1"/>
    <col min="11777" max="11777" width="8.42578125" customWidth="1"/>
    <col min="11778" max="11778" width="60.85546875" customWidth="1"/>
    <col min="11779" max="11780" width="23.85546875" customWidth="1"/>
    <col min="12033" max="12033" width="8.42578125" customWidth="1"/>
    <col min="12034" max="12034" width="60.85546875" customWidth="1"/>
    <col min="12035" max="12036" width="23.85546875" customWidth="1"/>
    <col min="12289" max="12289" width="8.42578125" customWidth="1"/>
    <col min="12290" max="12290" width="60.85546875" customWidth="1"/>
    <col min="12291" max="12292" width="23.85546875" customWidth="1"/>
    <col min="12545" max="12545" width="8.42578125" customWidth="1"/>
    <col min="12546" max="12546" width="60.85546875" customWidth="1"/>
    <col min="12547" max="12548" width="23.85546875" customWidth="1"/>
    <col min="12801" max="12801" width="8.42578125" customWidth="1"/>
    <col min="12802" max="12802" width="60.85546875" customWidth="1"/>
    <col min="12803" max="12804" width="23.85546875" customWidth="1"/>
    <col min="13057" max="13057" width="8.42578125" customWidth="1"/>
    <col min="13058" max="13058" width="60.85546875" customWidth="1"/>
    <col min="13059" max="13060" width="23.85546875" customWidth="1"/>
    <col min="13313" max="13313" width="8.42578125" customWidth="1"/>
    <col min="13314" max="13314" width="60.85546875" customWidth="1"/>
    <col min="13315" max="13316" width="23.85546875" customWidth="1"/>
    <col min="13569" max="13569" width="8.42578125" customWidth="1"/>
    <col min="13570" max="13570" width="60.85546875" customWidth="1"/>
    <col min="13571" max="13572" width="23.85546875" customWidth="1"/>
    <col min="13825" max="13825" width="8.42578125" customWidth="1"/>
    <col min="13826" max="13826" width="60.85546875" customWidth="1"/>
    <col min="13827" max="13828" width="23.85546875" customWidth="1"/>
    <col min="14081" max="14081" width="8.42578125" customWidth="1"/>
    <col min="14082" max="14082" width="60.85546875" customWidth="1"/>
    <col min="14083" max="14084" width="23.85546875" customWidth="1"/>
    <col min="14337" max="14337" width="8.42578125" customWidth="1"/>
    <col min="14338" max="14338" width="60.85546875" customWidth="1"/>
    <col min="14339" max="14340" width="23.85546875" customWidth="1"/>
    <col min="14593" max="14593" width="8.42578125" customWidth="1"/>
    <col min="14594" max="14594" width="60.85546875" customWidth="1"/>
    <col min="14595" max="14596" width="23.85546875" customWidth="1"/>
    <col min="14849" max="14849" width="8.42578125" customWidth="1"/>
    <col min="14850" max="14850" width="60.85546875" customWidth="1"/>
    <col min="14851" max="14852" width="23.85546875" customWidth="1"/>
    <col min="15105" max="15105" width="8.42578125" customWidth="1"/>
    <col min="15106" max="15106" width="60.85546875" customWidth="1"/>
    <col min="15107" max="15108" width="23.85546875" customWidth="1"/>
    <col min="15361" max="15361" width="8.42578125" customWidth="1"/>
    <col min="15362" max="15362" width="60.85546875" customWidth="1"/>
    <col min="15363" max="15364" width="23.85546875" customWidth="1"/>
    <col min="15617" max="15617" width="8.42578125" customWidth="1"/>
    <col min="15618" max="15618" width="60.85546875" customWidth="1"/>
    <col min="15619" max="15620" width="23.85546875" customWidth="1"/>
    <col min="15873" max="15873" width="8.42578125" customWidth="1"/>
    <col min="15874" max="15874" width="60.85546875" customWidth="1"/>
    <col min="15875" max="15876" width="23.85546875" customWidth="1"/>
    <col min="16129" max="16129" width="8.42578125" customWidth="1"/>
    <col min="16130" max="16130" width="60.85546875" customWidth="1"/>
    <col min="16131" max="16132" width="23.85546875" customWidth="1"/>
  </cols>
  <sheetData>
    <row r="1" spans="1:4" s="1" customFormat="1" ht="23.25">
      <c r="A1" s="340" t="s">
        <v>358</v>
      </c>
      <c r="B1" s="340"/>
      <c r="C1" s="340"/>
      <c r="D1" s="340"/>
    </row>
    <row r="2" spans="1:4" s="1" customFormat="1" ht="20.25">
      <c r="A2" s="339" t="s">
        <v>272</v>
      </c>
      <c r="B2" s="339"/>
      <c r="C2" s="339"/>
      <c r="D2" s="339"/>
    </row>
    <row r="3" spans="1:4" s="1" customFormat="1" ht="20.25">
      <c r="A3" s="339" t="s">
        <v>359</v>
      </c>
      <c r="B3" s="339"/>
      <c r="C3" s="339"/>
      <c r="D3" s="339"/>
    </row>
    <row r="4" spans="1:4" s="1" customFormat="1" ht="20.25">
      <c r="A4" s="339" t="s">
        <v>360</v>
      </c>
      <c r="B4" s="339"/>
      <c r="C4" s="339"/>
      <c r="D4" s="339"/>
    </row>
    <row r="5" spans="1:4" s="1" customFormat="1" ht="20.25">
      <c r="A5" s="344" t="s">
        <v>391</v>
      </c>
      <c r="B5" s="344"/>
      <c r="C5" s="344"/>
      <c r="D5" s="344"/>
    </row>
    <row r="6" spans="1:4" s="1" customFormat="1" ht="20.25">
      <c r="A6" s="11"/>
      <c r="B6" s="11"/>
      <c r="C6" s="11"/>
      <c r="D6" s="12" t="s">
        <v>64</v>
      </c>
    </row>
    <row r="7" spans="1:4" s="1" customFormat="1" ht="20.25">
      <c r="A7" s="341" t="s">
        <v>65</v>
      </c>
      <c r="B7" s="342"/>
      <c r="C7" s="11"/>
      <c r="D7" s="11"/>
    </row>
    <row r="8" spans="1:4" s="1" customFormat="1" ht="20.25">
      <c r="A8" s="12" t="s">
        <v>66</v>
      </c>
      <c r="B8" s="11" t="s">
        <v>67</v>
      </c>
      <c r="C8" s="13">
        <v>0</v>
      </c>
      <c r="D8" s="13"/>
    </row>
    <row r="9" spans="1:4" s="1" customFormat="1" ht="20.25">
      <c r="A9" s="11"/>
      <c r="B9" s="11" t="s">
        <v>275</v>
      </c>
      <c r="C9" s="13">
        <v>0</v>
      </c>
      <c r="D9" s="13"/>
    </row>
    <row r="10" spans="1:4" s="1" customFormat="1" ht="20.25">
      <c r="A10" s="11"/>
      <c r="B10" s="11" t="s">
        <v>276</v>
      </c>
      <c r="C10" s="13">
        <v>0</v>
      </c>
      <c r="D10" s="13"/>
    </row>
    <row r="11" spans="1:4" s="1" customFormat="1" ht="20.25">
      <c r="A11" s="11"/>
      <c r="B11" s="11" t="s">
        <v>277</v>
      </c>
      <c r="C11" s="13">
        <v>0</v>
      </c>
      <c r="D11" s="13"/>
    </row>
    <row r="12" spans="1:4" s="1" customFormat="1" ht="20.25">
      <c r="A12" s="11"/>
      <c r="B12" s="11" t="s">
        <v>278</v>
      </c>
      <c r="C12" s="13">
        <v>0</v>
      </c>
      <c r="D12" s="13"/>
    </row>
    <row r="13" spans="1:4" s="1" customFormat="1" ht="20.25">
      <c r="A13" s="11"/>
      <c r="B13" s="11" t="s">
        <v>279</v>
      </c>
      <c r="C13" s="13">
        <v>0</v>
      </c>
      <c r="D13" s="13"/>
    </row>
    <row r="14" spans="1:4" s="1" customFormat="1" ht="20.25">
      <c r="A14" s="343" t="s">
        <v>14</v>
      </c>
      <c r="B14" s="343"/>
      <c r="C14" s="13">
        <f>+C8+C9+C10+C11+C12+C13</f>
        <v>0</v>
      </c>
      <c r="D14" s="13">
        <f>+C14</f>
        <v>0</v>
      </c>
    </row>
    <row r="15" spans="1:4" s="1" customFormat="1" ht="20.25">
      <c r="A15" s="12" t="s">
        <v>71</v>
      </c>
      <c r="B15" s="11" t="s">
        <v>280</v>
      </c>
      <c r="C15" s="13"/>
      <c r="D15" s="13"/>
    </row>
    <row r="16" spans="1:4" s="1" customFormat="1" ht="20.25">
      <c r="A16" s="11"/>
      <c r="B16" s="11" t="s">
        <v>361</v>
      </c>
      <c r="C16" s="13">
        <v>0</v>
      </c>
      <c r="D16" s="13"/>
    </row>
    <row r="17" spans="1:4" s="1" customFormat="1" ht="20.25">
      <c r="A17" s="11"/>
      <c r="B17" s="11" t="s">
        <v>361</v>
      </c>
      <c r="C17" s="13">
        <v>0</v>
      </c>
      <c r="D17" s="13"/>
    </row>
    <row r="18" spans="1:4" s="1" customFormat="1" ht="20.25">
      <c r="A18" s="11"/>
      <c r="B18" s="11" t="s">
        <v>361</v>
      </c>
      <c r="C18" s="13">
        <v>0</v>
      </c>
      <c r="D18" s="13"/>
    </row>
    <row r="19" spans="1:4" s="1" customFormat="1" ht="20.25">
      <c r="A19" s="11"/>
      <c r="B19" s="11" t="s">
        <v>281</v>
      </c>
      <c r="C19" s="13">
        <v>0</v>
      </c>
      <c r="D19" s="13"/>
    </row>
    <row r="20" spans="1:4" s="1" customFormat="1" ht="20.25">
      <c r="A20" s="11"/>
      <c r="B20" s="11" t="s">
        <v>282</v>
      </c>
      <c r="C20" s="13">
        <v>0</v>
      </c>
      <c r="D20" s="13"/>
    </row>
    <row r="21" spans="1:4" s="1" customFormat="1" ht="20.25">
      <c r="A21" s="11"/>
      <c r="B21" s="11" t="s">
        <v>283</v>
      </c>
      <c r="C21" s="13">
        <v>0</v>
      </c>
      <c r="D21" s="13"/>
    </row>
    <row r="22" spans="1:4" s="1" customFormat="1" ht="20.25">
      <c r="A22" s="343" t="s">
        <v>14</v>
      </c>
      <c r="B22" s="343"/>
      <c r="C22" s="13">
        <f>+C16+C17+C18+C19+C20+C21</f>
        <v>0</v>
      </c>
      <c r="D22" s="13">
        <f>+C22</f>
        <v>0</v>
      </c>
    </row>
    <row r="23" spans="1:4" s="1" customFormat="1" ht="20.25">
      <c r="A23" s="341" t="s">
        <v>284</v>
      </c>
      <c r="B23" s="342"/>
      <c r="C23" s="11"/>
      <c r="D23" s="14">
        <f>+D7-D14+D22</f>
        <v>0</v>
      </c>
    </row>
    <row r="24" spans="1:4" s="1" customFormat="1" ht="20.25"/>
    <row r="25" spans="1:4" s="1" customFormat="1" ht="20.25"/>
    <row r="26" spans="1:4" s="1" customFormat="1" ht="20.25"/>
    <row r="27" spans="1:4" s="1" customFormat="1" ht="20.25"/>
    <row r="28" spans="1:4" s="1" customFormat="1" ht="20.25"/>
    <row r="29" spans="1:4" s="1" customFormat="1" ht="20.25"/>
    <row r="30" spans="1:4" s="1" customFormat="1" ht="20.25"/>
    <row r="31" spans="1:4" s="1" customFormat="1" ht="20.25"/>
    <row r="32" spans="1:4" s="1" customFormat="1" ht="20.25"/>
    <row r="42" spans="1:4" s="1" customFormat="1" ht="23.25">
      <c r="A42" s="340" t="s">
        <v>358</v>
      </c>
      <c r="B42" s="340"/>
      <c r="C42" s="340"/>
      <c r="D42" s="340"/>
    </row>
    <row r="43" spans="1:4" s="1" customFormat="1" ht="20.25">
      <c r="A43" s="339" t="s">
        <v>272</v>
      </c>
      <c r="B43" s="339"/>
      <c r="C43" s="339"/>
      <c r="D43" s="339"/>
    </row>
    <row r="44" spans="1:4" s="1" customFormat="1" ht="20.25">
      <c r="A44" s="339" t="s">
        <v>359</v>
      </c>
      <c r="B44" s="339"/>
      <c r="C44" s="339"/>
      <c r="D44" s="339"/>
    </row>
    <row r="45" spans="1:4" s="1" customFormat="1" ht="20.25">
      <c r="A45" s="339" t="s">
        <v>360</v>
      </c>
      <c r="B45" s="339"/>
      <c r="C45" s="339"/>
      <c r="D45" s="339"/>
    </row>
    <row r="46" spans="1:4" s="1" customFormat="1" ht="20.25">
      <c r="A46" s="344" t="s">
        <v>397</v>
      </c>
      <c r="B46" s="344"/>
      <c r="C46" s="344"/>
      <c r="D46" s="344"/>
    </row>
    <row r="47" spans="1:4" s="1" customFormat="1" ht="20.25">
      <c r="A47" s="11"/>
      <c r="B47" s="11"/>
      <c r="C47" s="11"/>
      <c r="D47" s="12" t="s">
        <v>64</v>
      </c>
    </row>
    <row r="48" spans="1:4" s="1" customFormat="1" ht="20.25">
      <c r="A48" s="341" t="s">
        <v>65</v>
      </c>
      <c r="B48" s="342"/>
      <c r="C48" s="11"/>
      <c r="D48" s="11"/>
    </row>
    <row r="49" spans="1:4" s="1" customFormat="1" ht="20.25">
      <c r="A49" s="12" t="s">
        <v>66</v>
      </c>
      <c r="B49" s="11" t="s">
        <v>67</v>
      </c>
      <c r="C49" s="13">
        <v>0</v>
      </c>
      <c r="D49" s="13"/>
    </row>
    <row r="50" spans="1:4" s="1" customFormat="1" ht="20.25">
      <c r="A50" s="11"/>
      <c r="B50" s="11" t="s">
        <v>275</v>
      </c>
      <c r="C50" s="13">
        <v>0</v>
      </c>
      <c r="D50" s="13"/>
    </row>
    <row r="51" spans="1:4" s="1" customFormat="1" ht="20.25">
      <c r="A51" s="11"/>
      <c r="B51" s="11" t="s">
        <v>276</v>
      </c>
      <c r="C51" s="13">
        <v>0</v>
      </c>
      <c r="D51" s="13"/>
    </row>
    <row r="52" spans="1:4" s="1" customFormat="1" ht="20.25">
      <c r="A52" s="11"/>
      <c r="B52" s="11" t="s">
        <v>277</v>
      </c>
      <c r="C52" s="13">
        <v>0</v>
      </c>
      <c r="D52" s="13"/>
    </row>
    <row r="53" spans="1:4" s="1" customFormat="1" ht="20.25">
      <c r="A53" s="11"/>
      <c r="B53" s="11" t="s">
        <v>278</v>
      </c>
      <c r="C53" s="13">
        <v>0</v>
      </c>
      <c r="D53" s="13"/>
    </row>
    <row r="54" spans="1:4" s="1" customFormat="1" ht="20.25">
      <c r="A54" s="11"/>
      <c r="B54" s="11" t="s">
        <v>279</v>
      </c>
      <c r="C54" s="13">
        <v>0</v>
      </c>
      <c r="D54" s="13"/>
    </row>
    <row r="55" spans="1:4" s="1" customFormat="1" ht="20.25">
      <c r="A55" s="343" t="s">
        <v>14</v>
      </c>
      <c r="B55" s="343"/>
      <c r="C55" s="13">
        <f>+C49+C50+C51+C52+C53+C54</f>
        <v>0</v>
      </c>
      <c r="D55" s="13">
        <f>+C55</f>
        <v>0</v>
      </c>
    </row>
    <row r="56" spans="1:4" s="1" customFormat="1" ht="20.25">
      <c r="A56" s="12" t="s">
        <v>71</v>
      </c>
      <c r="B56" s="11" t="s">
        <v>280</v>
      </c>
      <c r="C56" s="13"/>
      <c r="D56" s="13"/>
    </row>
    <row r="57" spans="1:4" s="1" customFormat="1" ht="20.25">
      <c r="A57" s="11"/>
      <c r="B57" s="11" t="s">
        <v>361</v>
      </c>
      <c r="C57" s="13">
        <v>0</v>
      </c>
      <c r="D57" s="13"/>
    </row>
    <row r="58" spans="1:4" s="1" customFormat="1" ht="20.25">
      <c r="A58" s="11"/>
      <c r="B58" s="11" t="s">
        <v>361</v>
      </c>
      <c r="C58" s="13">
        <v>0</v>
      </c>
      <c r="D58" s="13"/>
    </row>
    <row r="59" spans="1:4" s="1" customFormat="1" ht="20.25">
      <c r="A59" s="11"/>
      <c r="B59" s="11" t="s">
        <v>361</v>
      </c>
      <c r="C59" s="13">
        <v>0</v>
      </c>
      <c r="D59" s="13"/>
    </row>
    <row r="60" spans="1:4" s="1" customFormat="1" ht="20.25">
      <c r="A60" s="11"/>
      <c r="B60" s="11" t="s">
        <v>281</v>
      </c>
      <c r="C60" s="13">
        <v>0</v>
      </c>
      <c r="D60" s="13"/>
    </row>
    <row r="61" spans="1:4" s="1" customFormat="1" ht="20.25">
      <c r="A61" s="11"/>
      <c r="B61" s="11" t="s">
        <v>282</v>
      </c>
      <c r="C61" s="13">
        <v>0</v>
      </c>
      <c r="D61" s="13"/>
    </row>
    <row r="62" spans="1:4" s="1" customFormat="1" ht="20.25">
      <c r="A62" s="11"/>
      <c r="B62" s="11" t="s">
        <v>283</v>
      </c>
      <c r="C62" s="13">
        <v>0</v>
      </c>
      <c r="D62" s="13"/>
    </row>
    <row r="63" spans="1:4" s="1" customFormat="1" ht="20.25">
      <c r="A63" s="343" t="s">
        <v>14</v>
      </c>
      <c r="B63" s="343"/>
      <c r="C63" s="13">
        <f>+C57+C58+C59+C60+C61+C62</f>
        <v>0</v>
      </c>
      <c r="D63" s="13">
        <f>+C63</f>
        <v>0</v>
      </c>
    </row>
    <row r="64" spans="1:4" s="1" customFormat="1" ht="20.25">
      <c r="A64" s="341" t="s">
        <v>284</v>
      </c>
      <c r="B64" s="342"/>
      <c r="C64" s="11"/>
      <c r="D64" s="14">
        <f>+D48-D55+D63</f>
        <v>0</v>
      </c>
    </row>
    <row r="65" s="1" customFormat="1" ht="20.25"/>
    <row r="66" s="1" customFormat="1" ht="20.25"/>
    <row r="67" s="1" customFormat="1" ht="20.25"/>
    <row r="68" s="1" customFormat="1" ht="20.25"/>
    <row r="69" s="1" customFormat="1" ht="20.25"/>
    <row r="70" s="1" customFormat="1" ht="20.25"/>
    <row r="71" s="1" customFormat="1" ht="20.25"/>
    <row r="72" s="1" customFormat="1" ht="20.25"/>
    <row r="73" s="1" customFormat="1" ht="20.25"/>
    <row r="74" customFormat="1"/>
    <row r="75" customFormat="1"/>
    <row r="83" spans="1:4" s="1" customFormat="1" ht="23.25">
      <c r="A83" s="340" t="s">
        <v>358</v>
      </c>
      <c r="B83" s="340"/>
      <c r="C83" s="340"/>
      <c r="D83" s="340"/>
    </row>
    <row r="84" spans="1:4" s="1" customFormat="1" ht="20.25">
      <c r="A84" s="339" t="s">
        <v>272</v>
      </c>
      <c r="B84" s="339"/>
      <c r="C84" s="339"/>
      <c r="D84" s="339"/>
    </row>
    <row r="85" spans="1:4" s="1" customFormat="1" ht="20.25">
      <c r="A85" s="339" t="s">
        <v>359</v>
      </c>
      <c r="B85" s="339"/>
      <c r="C85" s="339"/>
      <c r="D85" s="339"/>
    </row>
    <row r="86" spans="1:4" s="1" customFormat="1" ht="20.25">
      <c r="A86" s="339" t="s">
        <v>360</v>
      </c>
      <c r="B86" s="339"/>
      <c r="C86" s="339"/>
      <c r="D86" s="339"/>
    </row>
    <row r="87" spans="1:4" s="1" customFormat="1" ht="20.25">
      <c r="A87" s="344" t="s">
        <v>400</v>
      </c>
      <c r="B87" s="344"/>
      <c r="C87" s="344"/>
      <c r="D87" s="344"/>
    </row>
    <row r="88" spans="1:4" s="1" customFormat="1" ht="20.25">
      <c r="A88" s="11"/>
      <c r="B88" s="11"/>
      <c r="C88" s="11"/>
      <c r="D88" s="12" t="s">
        <v>64</v>
      </c>
    </row>
    <row r="89" spans="1:4" s="1" customFormat="1" ht="20.25">
      <c r="A89" s="341" t="s">
        <v>65</v>
      </c>
      <c r="B89" s="342"/>
      <c r="C89" s="11"/>
      <c r="D89" s="11"/>
    </row>
    <row r="90" spans="1:4" s="1" customFormat="1" ht="20.25">
      <c r="A90" s="12" t="s">
        <v>66</v>
      </c>
      <c r="B90" s="11" t="s">
        <v>67</v>
      </c>
      <c r="C90" s="13">
        <v>0</v>
      </c>
      <c r="D90" s="13"/>
    </row>
    <row r="91" spans="1:4" s="1" customFormat="1" ht="20.25">
      <c r="A91" s="11"/>
      <c r="B91" s="11" t="s">
        <v>275</v>
      </c>
      <c r="C91" s="13">
        <v>0</v>
      </c>
      <c r="D91" s="13"/>
    </row>
    <row r="92" spans="1:4" s="1" customFormat="1" ht="20.25">
      <c r="A92" s="11"/>
      <c r="B92" s="11" t="s">
        <v>276</v>
      </c>
      <c r="C92" s="13">
        <v>0</v>
      </c>
      <c r="D92" s="13"/>
    </row>
    <row r="93" spans="1:4" s="1" customFormat="1" ht="20.25">
      <c r="A93" s="11"/>
      <c r="B93" s="11" t="s">
        <v>277</v>
      </c>
      <c r="C93" s="13">
        <v>0</v>
      </c>
      <c r="D93" s="13"/>
    </row>
    <row r="94" spans="1:4" s="1" customFormat="1" ht="20.25">
      <c r="A94" s="11"/>
      <c r="B94" s="11" t="s">
        <v>278</v>
      </c>
      <c r="C94" s="13">
        <v>0</v>
      </c>
      <c r="D94" s="13"/>
    </row>
    <row r="95" spans="1:4" s="1" customFormat="1" ht="20.25">
      <c r="A95" s="11"/>
      <c r="B95" s="11" t="s">
        <v>279</v>
      </c>
      <c r="C95" s="13">
        <v>0</v>
      </c>
      <c r="D95" s="13"/>
    </row>
    <row r="96" spans="1:4" s="1" customFormat="1" ht="20.25">
      <c r="A96" s="343" t="s">
        <v>14</v>
      </c>
      <c r="B96" s="343"/>
      <c r="C96" s="13">
        <f>+C90+C91+C92+C93+C94+C95</f>
        <v>0</v>
      </c>
      <c r="D96" s="13">
        <f>+C96</f>
        <v>0</v>
      </c>
    </row>
    <row r="97" spans="1:4" s="1" customFormat="1" ht="20.25">
      <c r="A97" s="12" t="s">
        <v>71</v>
      </c>
      <c r="B97" s="11" t="s">
        <v>280</v>
      </c>
      <c r="C97" s="13"/>
      <c r="D97" s="13"/>
    </row>
    <row r="98" spans="1:4" s="1" customFormat="1" ht="20.25">
      <c r="A98" s="11"/>
      <c r="B98" s="11" t="s">
        <v>361</v>
      </c>
      <c r="C98" s="13">
        <v>0</v>
      </c>
      <c r="D98" s="13"/>
    </row>
    <row r="99" spans="1:4" s="1" customFormat="1" ht="20.25">
      <c r="A99" s="11"/>
      <c r="B99" s="11" t="s">
        <v>361</v>
      </c>
      <c r="C99" s="13">
        <v>0</v>
      </c>
      <c r="D99" s="13"/>
    </row>
    <row r="100" spans="1:4" s="1" customFormat="1" ht="20.25">
      <c r="A100" s="11"/>
      <c r="B100" s="11" t="s">
        <v>361</v>
      </c>
      <c r="C100" s="13">
        <v>0</v>
      </c>
      <c r="D100" s="13"/>
    </row>
    <row r="101" spans="1:4" s="1" customFormat="1" ht="20.25">
      <c r="A101" s="11"/>
      <c r="B101" s="11" t="s">
        <v>281</v>
      </c>
      <c r="C101" s="13">
        <v>0</v>
      </c>
      <c r="D101" s="13"/>
    </row>
    <row r="102" spans="1:4" s="1" customFormat="1" ht="20.25">
      <c r="A102" s="11"/>
      <c r="B102" s="11" t="s">
        <v>282</v>
      </c>
      <c r="C102" s="13">
        <v>0</v>
      </c>
      <c r="D102" s="13"/>
    </row>
    <row r="103" spans="1:4" s="1" customFormat="1" ht="20.25">
      <c r="A103" s="11"/>
      <c r="B103" s="11" t="s">
        <v>283</v>
      </c>
      <c r="C103" s="13">
        <v>0</v>
      </c>
      <c r="D103" s="13"/>
    </row>
    <row r="104" spans="1:4" s="1" customFormat="1" ht="20.25">
      <c r="A104" s="343" t="s">
        <v>14</v>
      </c>
      <c r="B104" s="343"/>
      <c r="C104" s="13">
        <f>+C98+C99+C100+C101+C102+C103</f>
        <v>0</v>
      </c>
      <c r="D104" s="13">
        <f>+C104</f>
        <v>0</v>
      </c>
    </row>
    <row r="105" spans="1:4" s="1" customFormat="1" ht="20.25">
      <c r="A105" s="341" t="s">
        <v>284</v>
      </c>
      <c r="B105" s="342"/>
      <c r="C105" s="11"/>
      <c r="D105" s="14">
        <f>+D89-D96+D104</f>
        <v>0</v>
      </c>
    </row>
    <row r="106" spans="1:4" s="1" customFormat="1" ht="20.25"/>
    <row r="107" spans="1:4" s="1" customFormat="1" ht="20.25"/>
    <row r="108" spans="1:4" s="1" customFormat="1" ht="20.25"/>
    <row r="109" spans="1:4" s="1" customFormat="1" ht="20.25"/>
    <row r="110" spans="1:4" s="1" customFormat="1" ht="20.25"/>
    <row r="111" spans="1:4" s="1" customFormat="1" ht="20.25"/>
    <row r="112" spans="1:4" s="1" customFormat="1" ht="20.25"/>
    <row r="113" s="1" customFormat="1" ht="20.25"/>
    <row r="114" s="1" customFormat="1" ht="20.25"/>
  </sheetData>
  <mergeCells count="27">
    <mergeCell ref="A89:B89"/>
    <mergeCell ref="A96:B96"/>
    <mergeCell ref="A104:B104"/>
    <mergeCell ref="A105:B105"/>
    <mergeCell ref="A83:D83"/>
    <mergeCell ref="A84:D84"/>
    <mergeCell ref="A85:D85"/>
    <mergeCell ref="A86:D86"/>
    <mergeCell ref="A87:D87"/>
    <mergeCell ref="A7:B7"/>
    <mergeCell ref="A14:B14"/>
    <mergeCell ref="A22:B22"/>
    <mergeCell ref="A23:B23"/>
    <mergeCell ref="A1:D1"/>
    <mergeCell ref="A2:D2"/>
    <mergeCell ref="A3:D3"/>
    <mergeCell ref="A4:D4"/>
    <mergeCell ref="A5:D5"/>
    <mergeCell ref="A48:B48"/>
    <mergeCell ref="A55:B55"/>
    <mergeCell ref="A63:B63"/>
    <mergeCell ref="A64:B64"/>
    <mergeCell ref="A42:D42"/>
    <mergeCell ref="A43:D43"/>
    <mergeCell ref="A44:D44"/>
    <mergeCell ref="A45:D45"/>
    <mergeCell ref="A46:D46"/>
  </mergeCells>
  <pageMargins left="0.45" right="0.2" top="0.4" bottom="0.2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</sheetPr>
  <dimension ref="A1:M19"/>
  <sheetViews>
    <sheetView view="pageBreakPreview" topLeftCell="A13" zoomScaleNormal="110" zoomScaleSheetLayoutView="100" workbookViewId="0">
      <selection activeCell="I28" sqref="I28"/>
    </sheetView>
  </sheetViews>
  <sheetFormatPr defaultRowHeight="20.25"/>
  <cols>
    <col min="1" max="1" width="7.42578125" style="101" customWidth="1"/>
    <col min="2" max="2" width="7.7109375" style="101" customWidth="1"/>
    <col min="3" max="3" width="20.5703125" style="101" customWidth="1"/>
    <col min="4" max="4" width="6.85546875" style="101" customWidth="1"/>
    <col min="5" max="6" width="10.7109375" style="101" customWidth="1"/>
    <col min="7" max="7" width="13.5703125" style="102" customWidth="1"/>
    <col min="8" max="8" width="2.140625" style="102" customWidth="1"/>
    <col min="9" max="9" width="13.5703125" style="112" customWidth="1"/>
    <col min="10" max="10" width="7.85546875" style="102" customWidth="1"/>
    <col min="11" max="16384" width="9.140625" style="102"/>
  </cols>
  <sheetData>
    <row r="1" spans="1:13" s="100" customFormat="1">
      <c r="A1" s="345" t="s">
        <v>90</v>
      </c>
      <c r="B1" s="345"/>
      <c r="C1" s="345"/>
      <c r="D1" s="345"/>
      <c r="E1" s="345"/>
      <c r="F1" s="345"/>
      <c r="G1" s="345"/>
      <c r="H1" s="345"/>
      <c r="I1" s="345"/>
      <c r="J1" s="345"/>
    </row>
    <row r="2" spans="1:13" s="100" customFormat="1">
      <c r="A2" s="345" t="s">
        <v>126</v>
      </c>
      <c r="B2" s="345"/>
      <c r="C2" s="345"/>
      <c r="D2" s="345"/>
      <c r="E2" s="345"/>
      <c r="F2" s="345"/>
      <c r="G2" s="345"/>
      <c r="H2" s="345"/>
      <c r="I2" s="345"/>
      <c r="J2" s="345"/>
    </row>
    <row r="3" spans="1:13" s="100" customFormat="1">
      <c r="A3" s="345" t="s">
        <v>135</v>
      </c>
      <c r="B3" s="345"/>
      <c r="C3" s="345"/>
      <c r="D3" s="345"/>
      <c r="E3" s="345"/>
      <c r="F3" s="345"/>
      <c r="G3" s="345"/>
      <c r="H3" s="345"/>
      <c r="I3" s="345"/>
      <c r="J3" s="345"/>
    </row>
    <row r="4" spans="1:13" ht="11.25" customHeight="1">
      <c r="G4" s="101"/>
      <c r="H4" s="101"/>
      <c r="I4" s="101"/>
    </row>
    <row r="5" spans="1:13" s="1" customFormat="1">
      <c r="B5" s="1" t="s">
        <v>127</v>
      </c>
      <c r="C5" s="103"/>
      <c r="D5" s="103"/>
      <c r="E5" s="103"/>
      <c r="F5" s="103"/>
      <c r="I5" s="104">
        <v>50000</v>
      </c>
      <c r="K5" s="104"/>
      <c r="M5" s="104"/>
    </row>
    <row r="6" spans="1:13" s="1" customFormat="1">
      <c r="B6" s="105" t="s">
        <v>66</v>
      </c>
      <c r="C6" s="106" t="s">
        <v>128</v>
      </c>
      <c r="D6" s="106"/>
      <c r="E6" s="106"/>
      <c r="F6" s="106"/>
      <c r="I6" s="107">
        <v>0</v>
      </c>
      <c r="K6" s="104"/>
      <c r="M6" s="104"/>
    </row>
    <row r="7" spans="1:13" s="1" customFormat="1">
      <c r="C7" s="106" t="s">
        <v>129</v>
      </c>
      <c r="D7" s="106"/>
      <c r="E7" s="106"/>
      <c r="F7" s="106"/>
      <c r="I7" s="108">
        <v>0</v>
      </c>
      <c r="K7" s="104"/>
      <c r="M7" s="104"/>
    </row>
    <row r="8" spans="1:13" s="1" customFormat="1">
      <c r="C8" s="103"/>
      <c r="D8" s="103"/>
      <c r="E8" s="103"/>
      <c r="F8" s="103"/>
      <c r="I8" s="104"/>
      <c r="K8" s="104"/>
      <c r="M8" s="104"/>
    </row>
    <row r="9" spans="1:13" s="1" customFormat="1">
      <c r="B9" s="109" t="s">
        <v>130</v>
      </c>
      <c r="I9" s="104"/>
      <c r="K9" s="104"/>
      <c r="M9" s="104"/>
    </row>
    <row r="10" spans="1:13" s="1" customFormat="1">
      <c r="C10" s="106" t="s">
        <v>132</v>
      </c>
      <c r="D10" s="106"/>
      <c r="E10" s="106"/>
      <c r="F10" s="106"/>
      <c r="G10" s="104">
        <v>0</v>
      </c>
      <c r="H10" s="104"/>
      <c r="K10" s="104"/>
      <c r="M10" s="104"/>
    </row>
    <row r="11" spans="1:13" s="1" customFormat="1" ht="21" thickBot="1">
      <c r="C11" s="106" t="s">
        <v>131</v>
      </c>
      <c r="D11" s="106"/>
      <c r="E11" s="106"/>
      <c r="F11" s="106"/>
      <c r="G11" s="4">
        <v>50000</v>
      </c>
      <c r="H11" s="2"/>
      <c r="I11" s="6">
        <f>+G10+G11</f>
        <v>50000</v>
      </c>
      <c r="K11" s="104"/>
      <c r="M11" s="104"/>
    </row>
    <row r="12" spans="1:13" s="1" customFormat="1" ht="21" thickTop="1">
      <c r="B12" s="103"/>
      <c r="C12" s="104"/>
      <c r="D12" s="104"/>
      <c r="E12" s="104"/>
      <c r="F12" s="104"/>
      <c r="I12" s="104"/>
      <c r="K12" s="104"/>
      <c r="M12" s="104"/>
    </row>
    <row r="13" spans="1:13" s="1" customFormat="1">
      <c r="B13" s="103"/>
      <c r="C13" s="104"/>
      <c r="D13" s="104"/>
      <c r="E13" s="104"/>
      <c r="F13" s="104"/>
      <c r="I13" s="104"/>
      <c r="K13" s="104"/>
      <c r="M13" s="104"/>
    </row>
    <row r="14" spans="1:13" s="1" customFormat="1">
      <c r="B14" s="103"/>
      <c r="C14" s="104"/>
      <c r="D14" s="104"/>
      <c r="E14" s="104"/>
      <c r="F14" s="104"/>
      <c r="I14" s="104"/>
      <c r="K14" s="104"/>
      <c r="M14" s="104"/>
    </row>
    <row r="15" spans="1:13" s="1" customFormat="1">
      <c r="B15" s="103"/>
      <c r="C15" s="104"/>
      <c r="D15" s="104"/>
      <c r="E15" s="104"/>
      <c r="F15" s="104"/>
      <c r="I15" s="104"/>
      <c r="K15" s="104"/>
      <c r="M15" s="104"/>
    </row>
    <row r="16" spans="1:13" s="111" customFormat="1" ht="24.75" customHeight="1">
      <c r="A16" s="110" t="s">
        <v>162</v>
      </c>
      <c r="B16" s="111" t="s">
        <v>163</v>
      </c>
      <c r="D16" s="111" t="s">
        <v>88</v>
      </c>
      <c r="F16" s="110" t="s">
        <v>162</v>
      </c>
      <c r="G16" s="111" t="s">
        <v>163</v>
      </c>
      <c r="J16" s="111" t="s">
        <v>89</v>
      </c>
    </row>
    <row r="17" spans="1:8" s="111" customFormat="1" ht="24.75" customHeight="1">
      <c r="B17" s="111" t="s">
        <v>165</v>
      </c>
      <c r="G17" s="111" t="s">
        <v>165</v>
      </c>
    </row>
    <row r="18" spans="1:8" s="111" customFormat="1" ht="24.75" customHeight="1">
      <c r="A18" s="110" t="s">
        <v>164</v>
      </c>
      <c r="B18" s="111" t="s">
        <v>167</v>
      </c>
      <c r="F18" s="110" t="s">
        <v>164</v>
      </c>
      <c r="G18" s="111" t="s">
        <v>166</v>
      </c>
    </row>
    <row r="19" spans="1:8">
      <c r="G19" s="104"/>
      <c r="H19" s="104"/>
    </row>
  </sheetData>
  <mergeCells count="3">
    <mergeCell ref="A1:J1"/>
    <mergeCell ref="A2:J2"/>
    <mergeCell ref="A3:J3"/>
  </mergeCells>
  <pageMargins left="0.55118110236220474" right="0.59055118110236227" top="0.59055118110236227" bottom="0.39370078740157483" header="0.51181102362204722" footer="0.51181102362204722"/>
  <pageSetup paperSize="9" scale="91" orientation="portrait" horizontalDpi="1200" verticalDpi="12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A1:M196"/>
  <sheetViews>
    <sheetView view="pageBreakPreview" topLeftCell="A188" zoomScaleNormal="100" zoomScaleSheetLayoutView="100" workbookViewId="0">
      <selection activeCell="H151" sqref="H151"/>
    </sheetView>
  </sheetViews>
  <sheetFormatPr defaultRowHeight="20.25"/>
  <cols>
    <col min="1" max="1" width="5.42578125" style="1" customWidth="1"/>
    <col min="2" max="2" width="15.42578125" style="103" customWidth="1"/>
    <col min="3" max="3" width="11" style="103" customWidth="1"/>
    <col min="4" max="4" width="11.5703125" style="1" customWidth="1"/>
    <col min="5" max="5" width="19.85546875" style="1" customWidth="1"/>
    <col min="6" max="6" width="42.7109375" style="1" customWidth="1"/>
    <col min="7" max="7" width="13.28515625" style="104" customWidth="1"/>
    <col min="8" max="8" width="12.7109375" style="104" customWidth="1"/>
    <col min="9" max="9" width="13.5703125" style="104" customWidth="1"/>
    <col min="10" max="10" width="12.42578125" style="1" customWidth="1"/>
    <col min="11" max="11" width="12.140625" style="1" customWidth="1"/>
    <col min="12" max="12" width="13" style="1" customWidth="1"/>
    <col min="13" max="16384" width="9.140625" style="1"/>
  </cols>
  <sheetData>
    <row r="1" spans="1:13">
      <c r="A1" s="339" t="s">
        <v>287</v>
      </c>
      <c r="B1" s="339"/>
      <c r="C1" s="339"/>
      <c r="D1" s="339"/>
      <c r="E1" s="339"/>
      <c r="F1" s="339"/>
      <c r="G1" s="339"/>
      <c r="H1" s="339"/>
      <c r="I1" s="339"/>
      <c r="J1" s="339"/>
      <c r="K1" s="339"/>
      <c r="L1" s="339"/>
    </row>
    <row r="2" spans="1:13">
      <c r="A2" s="339" t="s">
        <v>333</v>
      </c>
      <c r="B2" s="339"/>
      <c r="C2" s="339"/>
      <c r="D2" s="339"/>
      <c r="E2" s="339"/>
      <c r="F2" s="339"/>
      <c r="G2" s="339"/>
      <c r="H2" s="339"/>
      <c r="I2" s="339"/>
      <c r="J2" s="339"/>
      <c r="K2" s="339"/>
      <c r="L2" s="339"/>
      <c r="M2" s="113" t="s">
        <v>134</v>
      </c>
    </row>
    <row r="3" spans="1:13">
      <c r="A3" s="339" t="s">
        <v>392</v>
      </c>
      <c r="B3" s="339"/>
      <c r="C3" s="339"/>
      <c r="D3" s="339"/>
      <c r="E3" s="339"/>
      <c r="F3" s="339"/>
      <c r="G3" s="339"/>
      <c r="H3" s="339"/>
      <c r="I3" s="339"/>
      <c r="J3" s="339"/>
      <c r="K3" s="339"/>
      <c r="L3" s="339"/>
    </row>
    <row r="4" spans="1:13" ht="8.25" customHeigh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1:13" s="109" customFormat="1">
      <c r="A5" s="346" t="s">
        <v>0</v>
      </c>
      <c r="B5" s="115" t="s">
        <v>48</v>
      </c>
      <c r="C5" s="115" t="s">
        <v>17</v>
      </c>
      <c r="D5" s="115" t="s">
        <v>2</v>
      </c>
      <c r="E5" s="346" t="s">
        <v>3</v>
      </c>
      <c r="F5" s="346" t="s">
        <v>4</v>
      </c>
      <c r="G5" s="348" t="s">
        <v>5</v>
      </c>
      <c r="H5" s="349"/>
      <c r="I5" s="350"/>
      <c r="J5" s="346" t="s">
        <v>9</v>
      </c>
      <c r="K5" s="114" t="s">
        <v>61</v>
      </c>
      <c r="L5" s="346" t="s">
        <v>62</v>
      </c>
    </row>
    <row r="6" spans="1:13" s="109" customFormat="1">
      <c r="A6" s="347"/>
      <c r="B6" s="117" t="s">
        <v>16</v>
      </c>
      <c r="C6" s="117" t="s">
        <v>18</v>
      </c>
      <c r="D6" s="117" t="s">
        <v>11</v>
      </c>
      <c r="E6" s="347"/>
      <c r="F6" s="347"/>
      <c r="G6" s="118" t="s">
        <v>6</v>
      </c>
      <c r="H6" s="118" t="s">
        <v>7</v>
      </c>
      <c r="I6" s="118" t="s">
        <v>8</v>
      </c>
      <c r="J6" s="347"/>
      <c r="K6" s="116" t="s">
        <v>63</v>
      </c>
      <c r="L6" s="347"/>
    </row>
    <row r="7" spans="1:13" ht="20.25" customHeight="1">
      <c r="A7" s="119"/>
      <c r="B7" s="120"/>
      <c r="C7" s="136"/>
      <c r="D7" s="120"/>
      <c r="E7" s="121"/>
      <c r="F7" s="121"/>
      <c r="G7" s="122"/>
      <c r="H7" s="122"/>
      <c r="I7" s="122"/>
      <c r="J7" s="120"/>
      <c r="K7" s="120"/>
      <c r="L7" s="143"/>
    </row>
    <row r="8" spans="1:13" ht="20.25" customHeight="1">
      <c r="A8" s="123"/>
      <c r="B8" s="124"/>
      <c r="C8" s="124"/>
      <c r="D8" s="124"/>
      <c r="E8" s="125"/>
      <c r="F8" s="125"/>
      <c r="G8" s="126"/>
      <c r="H8" s="126"/>
      <c r="I8" s="126"/>
      <c r="J8" s="123"/>
      <c r="K8" s="123"/>
      <c r="L8" s="123"/>
    </row>
    <row r="9" spans="1:13" ht="20.25" customHeight="1">
      <c r="A9" s="119"/>
      <c r="B9" s="120"/>
      <c r="C9" s="120"/>
      <c r="D9" s="120"/>
      <c r="E9" s="121"/>
      <c r="F9" s="147"/>
      <c r="G9" s="122"/>
      <c r="H9" s="122"/>
      <c r="I9" s="122"/>
      <c r="J9" s="119"/>
      <c r="K9" s="138"/>
      <c r="L9" s="138"/>
    </row>
    <row r="10" spans="1:13" ht="20.25" customHeight="1">
      <c r="A10" s="123"/>
      <c r="B10" s="124"/>
      <c r="C10" s="124"/>
      <c r="D10" s="124"/>
      <c r="E10" s="125"/>
      <c r="F10" s="148"/>
      <c r="G10" s="126"/>
      <c r="H10" s="126"/>
      <c r="I10" s="126"/>
      <c r="J10" s="123"/>
      <c r="K10" s="123"/>
      <c r="L10" s="123"/>
    </row>
    <row r="11" spans="1:13" ht="20.25" customHeight="1">
      <c r="A11" s="138"/>
      <c r="B11" s="139"/>
      <c r="C11" s="140"/>
      <c r="D11" s="139"/>
      <c r="E11" s="141"/>
      <c r="F11" s="141"/>
      <c r="G11" s="142"/>
      <c r="H11" s="142"/>
      <c r="I11" s="142"/>
      <c r="J11" s="138"/>
      <c r="K11" s="138"/>
      <c r="L11" s="138"/>
    </row>
    <row r="12" spans="1:13" s="109" customFormat="1" ht="20.25" customHeight="1" thickBot="1">
      <c r="A12" s="133"/>
      <c r="B12" s="133"/>
      <c r="C12" s="133"/>
      <c r="D12" s="134"/>
      <c r="E12" s="134"/>
      <c r="F12" s="133" t="s">
        <v>14</v>
      </c>
      <c r="G12" s="135">
        <f>SUM(G7:G11)</f>
        <v>0</v>
      </c>
      <c r="H12" s="135">
        <f>SUM(H7:H11)</f>
        <v>0</v>
      </c>
      <c r="I12" s="135">
        <f>SUM(I7:I11)</f>
        <v>0</v>
      </c>
      <c r="J12" s="134"/>
      <c r="K12" s="134"/>
      <c r="L12" s="134"/>
    </row>
    <row r="13" spans="1:13" s="109" customFormat="1" ht="21" thickTop="1">
      <c r="A13" s="3"/>
      <c r="B13" s="3"/>
      <c r="C13" s="3"/>
      <c r="F13" s="3"/>
      <c r="G13" s="146"/>
      <c r="H13" s="146"/>
      <c r="I13" s="146"/>
    </row>
    <row r="14" spans="1:13" ht="29.25" customHeight="1">
      <c r="C14" s="110" t="s">
        <v>162</v>
      </c>
      <c r="D14" s="111" t="s">
        <v>163</v>
      </c>
      <c r="E14" s="111"/>
      <c r="F14" s="111" t="s">
        <v>88</v>
      </c>
      <c r="H14" s="110" t="s">
        <v>162</v>
      </c>
      <c r="I14" s="111" t="s">
        <v>163</v>
      </c>
      <c r="J14" s="111"/>
      <c r="K14" s="111" t="s">
        <v>89</v>
      </c>
    </row>
    <row r="15" spans="1:13" ht="19.5" customHeight="1">
      <c r="C15" s="111"/>
      <c r="D15" s="111" t="s">
        <v>289</v>
      </c>
      <c r="E15" s="111"/>
      <c r="F15" s="111"/>
      <c r="H15" s="111"/>
      <c r="I15" s="111" t="s">
        <v>370</v>
      </c>
      <c r="J15" s="111"/>
      <c r="K15" s="111"/>
    </row>
    <row r="16" spans="1:13" ht="19.5" customHeight="1">
      <c r="C16" s="110" t="s">
        <v>164</v>
      </c>
      <c r="D16" s="111" t="s">
        <v>288</v>
      </c>
      <c r="E16" s="111"/>
      <c r="F16" s="111"/>
      <c r="G16" s="110" t="s">
        <v>164</v>
      </c>
      <c r="H16" s="111" t="s">
        <v>372</v>
      </c>
      <c r="I16" s="111"/>
      <c r="J16" s="111"/>
      <c r="K16" s="111"/>
    </row>
    <row r="17" spans="8:9" ht="19.5" customHeight="1">
      <c r="H17" s="111" t="s">
        <v>290</v>
      </c>
      <c r="I17" s="111"/>
    </row>
    <row r="18" spans="8:9" ht="19.5" customHeight="1">
      <c r="I18" s="111" t="s">
        <v>371</v>
      </c>
    </row>
    <row r="19" spans="8:9" ht="19.5" customHeight="1">
      <c r="I19" s="111"/>
    </row>
    <row r="20" spans="8:9" ht="19.5" customHeight="1">
      <c r="I20" s="111"/>
    </row>
    <row r="21" spans="8:9" ht="19.5" customHeight="1">
      <c r="I21" s="111"/>
    </row>
    <row r="22" spans="8:9" ht="19.5" customHeight="1">
      <c r="I22" s="111"/>
    </row>
    <row r="23" spans="8:9" ht="19.5" customHeight="1">
      <c r="I23" s="111"/>
    </row>
    <row r="24" spans="8:9" ht="19.5" customHeight="1">
      <c r="I24" s="111"/>
    </row>
    <row r="25" spans="8:9" ht="19.5" customHeight="1">
      <c r="I25" s="111"/>
    </row>
    <row r="26" spans="8:9" ht="19.5" customHeight="1">
      <c r="I26" s="111"/>
    </row>
    <row r="27" spans="8:9" ht="19.5" customHeight="1">
      <c r="I27" s="111"/>
    </row>
    <row r="28" spans="8:9" ht="19.5" customHeight="1">
      <c r="I28" s="111"/>
    </row>
    <row r="29" spans="8:9" ht="19.5" customHeight="1">
      <c r="I29" s="111"/>
    </row>
    <row r="30" spans="8:9" ht="19.5" customHeight="1">
      <c r="I30" s="111"/>
    </row>
    <row r="31" spans="8:9" ht="19.5" customHeight="1">
      <c r="I31" s="111"/>
    </row>
    <row r="32" spans="8:9" ht="19.5" customHeight="1">
      <c r="I32" s="111"/>
    </row>
    <row r="33" spans="1:13" ht="19.5" customHeight="1">
      <c r="I33" s="111"/>
    </row>
    <row r="34" spans="1:13" ht="19.5" customHeight="1">
      <c r="I34" s="111"/>
    </row>
    <row r="35" spans="1:13" ht="19.5" customHeight="1">
      <c r="I35" s="111"/>
    </row>
    <row r="36" spans="1:13" ht="19.5" customHeight="1">
      <c r="I36" s="111"/>
    </row>
    <row r="37" spans="1:13">
      <c r="A37" s="339" t="s">
        <v>287</v>
      </c>
      <c r="B37" s="339"/>
      <c r="C37" s="339"/>
      <c r="D37" s="339"/>
      <c r="E37" s="339"/>
      <c r="F37" s="339"/>
      <c r="G37" s="339"/>
      <c r="H37" s="339"/>
      <c r="I37" s="339"/>
      <c r="J37" s="339"/>
      <c r="K37" s="339"/>
      <c r="L37" s="339"/>
    </row>
    <row r="38" spans="1:13">
      <c r="A38" s="339" t="s">
        <v>332</v>
      </c>
      <c r="B38" s="339"/>
      <c r="C38" s="339"/>
      <c r="D38" s="339"/>
      <c r="E38" s="339"/>
      <c r="F38" s="339"/>
      <c r="G38" s="339"/>
      <c r="H38" s="339"/>
      <c r="I38" s="339"/>
      <c r="J38" s="339"/>
      <c r="K38" s="339"/>
      <c r="L38" s="339"/>
      <c r="M38" s="113" t="s">
        <v>134</v>
      </c>
    </row>
    <row r="39" spans="1:13">
      <c r="A39" s="339" t="str">
        <f>+A3</f>
        <v>ณ วันที่  31 ตุลาคม พ.ศ. 2566</v>
      </c>
      <c r="B39" s="339"/>
      <c r="C39" s="339"/>
      <c r="D39" s="339"/>
      <c r="E39" s="339"/>
      <c r="F39" s="339"/>
      <c r="G39" s="339"/>
      <c r="H39" s="339"/>
      <c r="I39" s="339"/>
      <c r="J39" s="339"/>
      <c r="K39" s="339"/>
      <c r="L39" s="339"/>
    </row>
    <row r="40" spans="1:13" ht="12.75" customHeigh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</row>
    <row r="41" spans="1:13" s="109" customFormat="1">
      <c r="A41" s="346" t="s">
        <v>0</v>
      </c>
      <c r="B41" s="115" t="s">
        <v>366</v>
      </c>
      <c r="C41" s="115" t="s">
        <v>17</v>
      </c>
      <c r="D41" s="115" t="s">
        <v>2</v>
      </c>
      <c r="E41" s="346" t="s">
        <v>3</v>
      </c>
      <c r="F41" s="346" t="s">
        <v>4</v>
      </c>
      <c r="G41" s="348" t="s">
        <v>5</v>
      </c>
      <c r="H41" s="349"/>
      <c r="I41" s="350"/>
      <c r="J41" s="346" t="s">
        <v>9</v>
      </c>
      <c r="K41" s="114" t="s">
        <v>61</v>
      </c>
      <c r="L41" s="346" t="s">
        <v>62</v>
      </c>
    </row>
    <row r="42" spans="1:13" s="109" customFormat="1">
      <c r="A42" s="347"/>
      <c r="B42" s="117" t="s">
        <v>16</v>
      </c>
      <c r="C42" s="117" t="s">
        <v>18</v>
      </c>
      <c r="D42" s="117" t="s">
        <v>11</v>
      </c>
      <c r="E42" s="347"/>
      <c r="F42" s="347"/>
      <c r="G42" s="118" t="s">
        <v>6</v>
      </c>
      <c r="H42" s="118" t="s">
        <v>7</v>
      </c>
      <c r="I42" s="118" t="s">
        <v>8</v>
      </c>
      <c r="J42" s="347"/>
      <c r="K42" s="116" t="s">
        <v>63</v>
      </c>
      <c r="L42" s="347"/>
    </row>
    <row r="43" spans="1:13">
      <c r="A43" s="119"/>
      <c r="B43" s="120"/>
      <c r="C43" s="136"/>
      <c r="D43" s="120"/>
      <c r="E43" s="121"/>
      <c r="F43" s="121"/>
      <c r="G43" s="122"/>
      <c r="H43" s="122"/>
      <c r="I43" s="122"/>
      <c r="J43" s="120"/>
      <c r="K43" s="119"/>
      <c r="L43" s="119"/>
    </row>
    <row r="44" spans="1:13">
      <c r="A44" s="123"/>
      <c r="B44" s="124"/>
      <c r="C44" s="124"/>
      <c r="D44" s="124"/>
      <c r="E44" s="125"/>
      <c r="F44" s="125"/>
      <c r="G44" s="126"/>
      <c r="H44" s="126"/>
      <c r="I44" s="126"/>
      <c r="J44" s="123"/>
      <c r="K44" s="123"/>
      <c r="L44" s="123"/>
    </row>
    <row r="45" spans="1:13">
      <c r="A45" s="119"/>
      <c r="B45" s="120"/>
      <c r="C45" s="120"/>
      <c r="D45" s="120"/>
      <c r="E45" s="121"/>
      <c r="F45" s="147"/>
      <c r="G45" s="122"/>
      <c r="H45" s="122"/>
      <c r="I45" s="122"/>
      <c r="J45" s="119"/>
      <c r="K45" s="119"/>
      <c r="L45" s="119"/>
    </row>
    <row r="46" spans="1:13">
      <c r="A46" s="123"/>
      <c r="B46" s="124"/>
      <c r="C46" s="124"/>
      <c r="D46" s="124"/>
      <c r="E46" s="125"/>
      <c r="F46" s="148"/>
      <c r="G46" s="126"/>
      <c r="H46" s="126"/>
      <c r="I46" s="126"/>
      <c r="J46" s="123"/>
      <c r="K46" s="123"/>
      <c r="L46" s="123"/>
    </row>
    <row r="47" spans="1:13" s="127" customFormat="1">
      <c r="A47" s="128"/>
      <c r="B47" s="128"/>
      <c r="C47" s="128"/>
      <c r="D47" s="129"/>
      <c r="E47" s="130"/>
      <c r="F47" s="149"/>
      <c r="G47" s="131"/>
      <c r="H47" s="132"/>
      <c r="I47" s="132"/>
      <c r="J47" s="129"/>
      <c r="K47" s="129"/>
      <c r="L47" s="128"/>
    </row>
    <row r="48" spans="1:13" s="109" customFormat="1" ht="21" thickBot="1">
      <c r="A48" s="133"/>
      <c r="B48" s="133"/>
      <c r="C48" s="133"/>
      <c r="D48" s="134"/>
      <c r="E48" s="134"/>
      <c r="F48" s="133" t="s">
        <v>14</v>
      </c>
      <c r="G48" s="135">
        <f>SUM(G43:G47)</f>
        <v>0</v>
      </c>
      <c r="H48" s="135">
        <f>SUM(H43:H47)</f>
        <v>0</v>
      </c>
      <c r="I48" s="135">
        <f>SUM(I43:I47)</f>
        <v>0</v>
      </c>
      <c r="J48" s="134"/>
      <c r="K48" s="134"/>
      <c r="L48" s="134"/>
    </row>
    <row r="49" spans="3:11" ht="21" thickTop="1"/>
    <row r="50" spans="3:11">
      <c r="C50" s="110" t="s">
        <v>162</v>
      </c>
      <c r="D50" s="111" t="s">
        <v>163</v>
      </c>
      <c r="E50" s="111"/>
      <c r="F50" s="111" t="s">
        <v>88</v>
      </c>
      <c r="H50" s="110" t="s">
        <v>162</v>
      </c>
      <c r="I50" s="111" t="s">
        <v>374</v>
      </c>
      <c r="J50" s="111"/>
      <c r="K50" s="111" t="s">
        <v>89</v>
      </c>
    </row>
    <row r="51" spans="3:11">
      <c r="C51" s="111"/>
      <c r="D51" s="111" t="s">
        <v>289</v>
      </c>
      <c r="E51" s="111"/>
      <c r="F51" s="111"/>
      <c r="H51" s="111"/>
      <c r="I51" s="111" t="s">
        <v>373</v>
      </c>
      <c r="J51" s="111"/>
      <c r="K51" s="111"/>
    </row>
    <row r="52" spans="3:11">
      <c r="C52" s="110" t="s">
        <v>164</v>
      </c>
      <c r="D52" s="111" t="s">
        <v>288</v>
      </c>
      <c r="E52" s="111"/>
      <c r="F52" s="111"/>
      <c r="G52" s="110" t="s">
        <v>164</v>
      </c>
      <c r="H52" s="111" t="s">
        <v>399</v>
      </c>
      <c r="I52" s="111"/>
      <c r="J52" s="111"/>
      <c r="K52" s="111"/>
    </row>
    <row r="53" spans="3:11">
      <c r="H53" s="111" t="s">
        <v>290</v>
      </c>
      <c r="I53" s="111"/>
    </row>
    <row r="54" spans="3:11">
      <c r="I54" s="111" t="s">
        <v>369</v>
      </c>
    </row>
    <row r="72" spans="1:13">
      <c r="A72" s="339" t="s">
        <v>287</v>
      </c>
      <c r="B72" s="339"/>
      <c r="C72" s="339"/>
      <c r="D72" s="339"/>
      <c r="E72" s="339"/>
      <c r="F72" s="339"/>
      <c r="G72" s="339"/>
      <c r="H72" s="339"/>
      <c r="I72" s="339"/>
      <c r="J72" s="339"/>
      <c r="K72" s="339"/>
      <c r="L72" s="339"/>
    </row>
    <row r="73" spans="1:13">
      <c r="A73" s="339" t="s">
        <v>333</v>
      </c>
      <c r="B73" s="339"/>
      <c r="C73" s="339"/>
      <c r="D73" s="339"/>
      <c r="E73" s="339"/>
      <c r="F73" s="339"/>
      <c r="G73" s="339"/>
      <c r="H73" s="339"/>
      <c r="I73" s="339"/>
      <c r="J73" s="339"/>
      <c r="K73" s="339"/>
      <c r="L73" s="339"/>
      <c r="M73" s="113" t="s">
        <v>134</v>
      </c>
    </row>
    <row r="74" spans="1:13">
      <c r="A74" s="339" t="s">
        <v>398</v>
      </c>
      <c r="B74" s="339"/>
      <c r="C74" s="339"/>
      <c r="D74" s="339"/>
      <c r="E74" s="339"/>
      <c r="F74" s="339"/>
      <c r="G74" s="339"/>
      <c r="H74" s="339"/>
      <c r="I74" s="339"/>
      <c r="J74" s="339"/>
      <c r="K74" s="339"/>
      <c r="L74" s="339"/>
    </row>
    <row r="75" spans="1:13" ht="8.25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</row>
    <row r="76" spans="1:13" s="109" customFormat="1">
      <c r="A76" s="346" t="s">
        <v>0</v>
      </c>
      <c r="B76" s="115" t="s">
        <v>48</v>
      </c>
      <c r="C76" s="115" t="s">
        <v>17</v>
      </c>
      <c r="D76" s="115" t="s">
        <v>2</v>
      </c>
      <c r="E76" s="346" t="s">
        <v>3</v>
      </c>
      <c r="F76" s="346" t="s">
        <v>4</v>
      </c>
      <c r="G76" s="348" t="s">
        <v>5</v>
      </c>
      <c r="H76" s="349"/>
      <c r="I76" s="350"/>
      <c r="J76" s="346" t="s">
        <v>9</v>
      </c>
      <c r="K76" s="114" t="s">
        <v>61</v>
      </c>
      <c r="L76" s="346" t="s">
        <v>62</v>
      </c>
    </row>
    <row r="77" spans="1:13" s="109" customFormat="1">
      <c r="A77" s="347"/>
      <c r="B77" s="117" t="s">
        <v>16</v>
      </c>
      <c r="C77" s="117" t="s">
        <v>18</v>
      </c>
      <c r="D77" s="117" t="s">
        <v>11</v>
      </c>
      <c r="E77" s="347"/>
      <c r="F77" s="347"/>
      <c r="G77" s="118" t="s">
        <v>6</v>
      </c>
      <c r="H77" s="118" t="s">
        <v>7</v>
      </c>
      <c r="I77" s="118" t="s">
        <v>8</v>
      </c>
      <c r="J77" s="347"/>
      <c r="K77" s="116" t="s">
        <v>63</v>
      </c>
      <c r="L77" s="347"/>
    </row>
    <row r="78" spans="1:13" ht="20.25" customHeight="1">
      <c r="A78" s="119"/>
      <c r="B78" s="120"/>
      <c r="C78" s="136"/>
      <c r="D78" s="120"/>
      <c r="E78" s="121"/>
      <c r="F78" s="121"/>
      <c r="G78" s="122"/>
      <c r="H78" s="122"/>
      <c r="I78" s="122"/>
      <c r="J78" s="120"/>
      <c r="K78" s="120"/>
      <c r="L78" s="143"/>
    </row>
    <row r="79" spans="1:13" ht="20.25" customHeight="1">
      <c r="A79" s="123"/>
      <c r="B79" s="124"/>
      <c r="C79" s="124"/>
      <c r="D79" s="124"/>
      <c r="E79" s="125"/>
      <c r="F79" s="125"/>
      <c r="G79" s="126"/>
      <c r="H79" s="126"/>
      <c r="I79" s="126"/>
      <c r="J79" s="123"/>
      <c r="K79" s="123"/>
      <c r="L79" s="123"/>
    </row>
    <row r="80" spans="1:13" ht="20.25" customHeight="1">
      <c r="A80" s="119"/>
      <c r="B80" s="120"/>
      <c r="C80" s="120"/>
      <c r="D80" s="120"/>
      <c r="E80" s="121"/>
      <c r="F80" s="147"/>
      <c r="G80" s="122"/>
      <c r="H80" s="122"/>
      <c r="I80" s="122"/>
      <c r="J80" s="119"/>
      <c r="K80" s="138"/>
      <c r="L80" s="138"/>
    </row>
    <row r="81" spans="1:12" ht="20.25" customHeight="1">
      <c r="A81" s="123"/>
      <c r="B81" s="124"/>
      <c r="C81" s="124"/>
      <c r="D81" s="124"/>
      <c r="E81" s="125"/>
      <c r="F81" s="148"/>
      <c r="G81" s="126"/>
      <c r="H81" s="126"/>
      <c r="I81" s="126"/>
      <c r="J81" s="123"/>
      <c r="K81" s="123"/>
      <c r="L81" s="123"/>
    </row>
    <row r="82" spans="1:12" ht="20.25" customHeight="1">
      <c r="A82" s="138"/>
      <c r="B82" s="139"/>
      <c r="C82" s="140"/>
      <c r="D82" s="139"/>
      <c r="E82" s="141"/>
      <c r="F82" s="141"/>
      <c r="G82" s="142"/>
      <c r="H82" s="142"/>
      <c r="I82" s="142"/>
      <c r="J82" s="138"/>
      <c r="K82" s="138"/>
      <c r="L82" s="138"/>
    </row>
    <row r="83" spans="1:12" s="109" customFormat="1" ht="20.25" customHeight="1" thickBot="1">
      <c r="A83" s="133"/>
      <c r="B83" s="133"/>
      <c r="C83" s="133"/>
      <c r="D83" s="134"/>
      <c r="E83" s="134"/>
      <c r="F83" s="133" t="s">
        <v>14</v>
      </c>
      <c r="G83" s="135">
        <f>SUM(G78:G82)</f>
        <v>0</v>
      </c>
      <c r="H83" s="135">
        <f>SUM(H78:H82)</f>
        <v>0</v>
      </c>
      <c r="I83" s="135">
        <f>SUM(I78:I82)</f>
        <v>0</v>
      </c>
      <c r="J83" s="134"/>
      <c r="K83" s="134"/>
      <c r="L83" s="134"/>
    </row>
    <row r="84" spans="1:12" s="109" customFormat="1" ht="21" thickTop="1">
      <c r="A84" s="3"/>
      <c r="B84" s="3"/>
      <c r="C84" s="3"/>
      <c r="F84" s="3"/>
      <c r="G84" s="146"/>
      <c r="H84" s="146"/>
      <c r="I84" s="146"/>
    </row>
    <row r="85" spans="1:12" ht="29.25" customHeight="1">
      <c r="C85" s="110" t="s">
        <v>162</v>
      </c>
      <c r="D85" s="111" t="s">
        <v>163</v>
      </c>
      <c r="E85" s="111"/>
      <c r="F85" s="111" t="s">
        <v>88</v>
      </c>
      <c r="H85" s="110" t="s">
        <v>162</v>
      </c>
      <c r="I85" s="111" t="s">
        <v>163</v>
      </c>
      <c r="J85" s="111"/>
      <c r="K85" s="111" t="s">
        <v>89</v>
      </c>
    </row>
    <row r="86" spans="1:12" ht="19.5" customHeight="1">
      <c r="C86" s="111"/>
      <c r="D86" s="111" t="s">
        <v>289</v>
      </c>
      <c r="E86" s="111"/>
      <c r="F86" s="111"/>
      <c r="H86" s="111"/>
      <c r="I86" s="111" t="s">
        <v>370</v>
      </c>
      <c r="J86" s="111"/>
      <c r="K86" s="111"/>
    </row>
    <row r="87" spans="1:12" ht="19.5" customHeight="1">
      <c r="C87" s="110" t="s">
        <v>164</v>
      </c>
      <c r="D87" s="111" t="s">
        <v>288</v>
      </c>
      <c r="E87" s="111"/>
      <c r="F87" s="111"/>
      <c r="G87" s="110" t="s">
        <v>164</v>
      </c>
      <c r="H87" s="111" t="s">
        <v>372</v>
      </c>
      <c r="I87" s="111"/>
      <c r="J87" s="111"/>
      <c r="K87" s="111"/>
    </row>
    <row r="88" spans="1:12" ht="19.5" customHeight="1">
      <c r="H88" s="111" t="s">
        <v>290</v>
      </c>
      <c r="I88" s="111"/>
    </row>
    <row r="89" spans="1:12" ht="19.5" customHeight="1">
      <c r="I89" s="111" t="s">
        <v>371</v>
      </c>
    </row>
    <row r="90" spans="1:12" ht="19.5" customHeight="1">
      <c r="I90" s="111"/>
    </row>
    <row r="91" spans="1:12" ht="19.5" customHeight="1">
      <c r="I91" s="111"/>
    </row>
    <row r="92" spans="1:12" ht="19.5" customHeight="1">
      <c r="I92" s="111"/>
    </row>
    <row r="93" spans="1:12" ht="19.5" customHeight="1">
      <c r="I93" s="111"/>
    </row>
    <row r="94" spans="1:12" ht="19.5" customHeight="1">
      <c r="I94" s="111"/>
    </row>
    <row r="95" spans="1:12" ht="19.5" customHeight="1">
      <c r="I95" s="111"/>
    </row>
    <row r="96" spans="1:12" ht="19.5" customHeight="1">
      <c r="I96" s="111"/>
    </row>
    <row r="97" spans="1:13" ht="19.5" customHeight="1">
      <c r="I97" s="111"/>
    </row>
    <row r="98" spans="1:13" ht="19.5" customHeight="1">
      <c r="I98" s="111"/>
    </row>
    <row r="99" spans="1:13" ht="19.5" customHeight="1">
      <c r="I99" s="111"/>
    </row>
    <row r="100" spans="1:13" ht="19.5" customHeight="1">
      <c r="I100" s="111"/>
    </row>
    <row r="101" spans="1:13" ht="19.5" customHeight="1">
      <c r="I101" s="111"/>
    </row>
    <row r="102" spans="1:13" ht="19.5" customHeight="1">
      <c r="I102" s="111"/>
    </row>
    <row r="103" spans="1:13" ht="19.5" customHeight="1">
      <c r="I103" s="111"/>
    </row>
    <row r="104" spans="1:13" ht="19.5" customHeight="1">
      <c r="I104" s="111"/>
    </row>
    <row r="105" spans="1:13" ht="19.5" customHeight="1">
      <c r="I105" s="111"/>
    </row>
    <row r="106" spans="1:13" ht="19.5" customHeight="1">
      <c r="I106" s="111"/>
    </row>
    <row r="107" spans="1:13" ht="19.5" customHeight="1">
      <c r="I107" s="111"/>
    </row>
    <row r="108" spans="1:13">
      <c r="A108" s="339" t="s">
        <v>287</v>
      </c>
      <c r="B108" s="339"/>
      <c r="C108" s="339"/>
      <c r="D108" s="339"/>
      <c r="E108" s="339"/>
      <c r="F108" s="339"/>
      <c r="G108" s="339"/>
      <c r="H108" s="339"/>
      <c r="I108" s="339"/>
      <c r="J108" s="339"/>
      <c r="K108" s="339"/>
      <c r="L108" s="339"/>
    </row>
    <row r="109" spans="1:13">
      <c r="A109" s="339" t="s">
        <v>332</v>
      </c>
      <c r="B109" s="339"/>
      <c r="C109" s="339"/>
      <c r="D109" s="339"/>
      <c r="E109" s="339"/>
      <c r="F109" s="339"/>
      <c r="G109" s="339"/>
      <c r="H109" s="339"/>
      <c r="I109" s="339"/>
      <c r="J109" s="339"/>
      <c r="K109" s="339"/>
      <c r="L109" s="339"/>
      <c r="M109" s="113" t="s">
        <v>134</v>
      </c>
    </row>
    <row r="110" spans="1:13">
      <c r="A110" s="339" t="str">
        <f>+A74</f>
        <v>ณ วันที่  30 พฤศจิกายน พ.ศ. 2566</v>
      </c>
      <c r="B110" s="339"/>
      <c r="C110" s="339"/>
      <c r="D110" s="339"/>
      <c r="E110" s="339"/>
      <c r="F110" s="339"/>
      <c r="G110" s="339"/>
      <c r="H110" s="339"/>
      <c r="I110" s="339"/>
      <c r="J110" s="339"/>
      <c r="K110" s="339"/>
      <c r="L110" s="339"/>
    </row>
    <row r="111" spans="1:13" ht="12.75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</row>
    <row r="112" spans="1:13" s="109" customFormat="1">
      <c r="A112" s="346" t="s">
        <v>0</v>
      </c>
      <c r="B112" s="115" t="s">
        <v>366</v>
      </c>
      <c r="C112" s="115" t="s">
        <v>17</v>
      </c>
      <c r="D112" s="115" t="s">
        <v>2</v>
      </c>
      <c r="E112" s="346" t="s">
        <v>3</v>
      </c>
      <c r="F112" s="346" t="s">
        <v>4</v>
      </c>
      <c r="G112" s="348" t="s">
        <v>5</v>
      </c>
      <c r="H112" s="349"/>
      <c r="I112" s="350"/>
      <c r="J112" s="346" t="s">
        <v>9</v>
      </c>
      <c r="K112" s="114" t="s">
        <v>61</v>
      </c>
      <c r="L112" s="346" t="s">
        <v>62</v>
      </c>
    </row>
    <row r="113" spans="1:12" s="109" customFormat="1">
      <c r="A113" s="347"/>
      <c r="B113" s="117" t="s">
        <v>16</v>
      </c>
      <c r="C113" s="117" t="s">
        <v>18</v>
      </c>
      <c r="D113" s="117" t="s">
        <v>11</v>
      </c>
      <c r="E113" s="347"/>
      <c r="F113" s="347"/>
      <c r="G113" s="118" t="s">
        <v>6</v>
      </c>
      <c r="H113" s="118" t="s">
        <v>7</v>
      </c>
      <c r="I113" s="118" t="s">
        <v>8</v>
      </c>
      <c r="J113" s="347"/>
      <c r="K113" s="116" t="s">
        <v>63</v>
      </c>
      <c r="L113" s="347"/>
    </row>
    <row r="114" spans="1:12">
      <c r="A114" s="119"/>
      <c r="B114" s="120"/>
      <c r="C114" s="136"/>
      <c r="D114" s="120"/>
      <c r="E114" s="121"/>
      <c r="F114" s="121"/>
      <c r="G114" s="122"/>
      <c r="H114" s="122"/>
      <c r="I114" s="122"/>
      <c r="J114" s="120"/>
      <c r="K114" s="119"/>
      <c r="L114" s="119"/>
    </row>
    <row r="115" spans="1:12">
      <c r="A115" s="123"/>
      <c r="B115" s="124"/>
      <c r="C115" s="124"/>
      <c r="D115" s="124"/>
      <c r="E115" s="125"/>
      <c r="F115" s="125"/>
      <c r="G115" s="126"/>
      <c r="H115" s="126"/>
      <c r="I115" s="126"/>
      <c r="J115" s="123"/>
      <c r="K115" s="123"/>
      <c r="L115" s="123"/>
    </row>
    <row r="116" spans="1:12">
      <c r="A116" s="119"/>
      <c r="B116" s="120"/>
      <c r="C116" s="120"/>
      <c r="D116" s="120"/>
      <c r="E116" s="121"/>
      <c r="F116" s="147"/>
      <c r="G116" s="122"/>
      <c r="H116" s="122"/>
      <c r="I116" s="122"/>
      <c r="J116" s="119"/>
      <c r="K116" s="119"/>
      <c r="L116" s="119"/>
    </row>
    <row r="117" spans="1:12">
      <c r="A117" s="123"/>
      <c r="B117" s="124"/>
      <c r="C117" s="124"/>
      <c r="D117" s="124"/>
      <c r="E117" s="125"/>
      <c r="F117" s="148"/>
      <c r="G117" s="126"/>
      <c r="H117" s="126"/>
      <c r="I117" s="126"/>
      <c r="J117" s="123"/>
      <c r="K117" s="123"/>
      <c r="L117" s="123"/>
    </row>
    <row r="118" spans="1:12" s="127" customFormat="1">
      <c r="A118" s="128"/>
      <c r="B118" s="128"/>
      <c r="C118" s="128"/>
      <c r="D118" s="129"/>
      <c r="E118" s="130"/>
      <c r="F118" s="149"/>
      <c r="G118" s="131"/>
      <c r="H118" s="132"/>
      <c r="I118" s="132"/>
      <c r="J118" s="129"/>
      <c r="K118" s="129"/>
      <c r="L118" s="128"/>
    </row>
    <row r="119" spans="1:12" s="109" customFormat="1" ht="21" thickBot="1">
      <c r="A119" s="133"/>
      <c r="B119" s="133"/>
      <c r="C119" s="133"/>
      <c r="D119" s="134"/>
      <c r="E119" s="134"/>
      <c r="F119" s="133" t="s">
        <v>14</v>
      </c>
      <c r="G119" s="135">
        <f>SUM(G114:G118)</f>
        <v>0</v>
      </c>
      <c r="H119" s="135">
        <f>SUM(H114:H118)</f>
        <v>0</v>
      </c>
      <c r="I119" s="135">
        <f>SUM(I114:I118)</f>
        <v>0</v>
      </c>
      <c r="J119" s="134"/>
      <c r="K119" s="134"/>
      <c r="L119" s="134"/>
    </row>
    <row r="120" spans="1:12" ht="21" thickTop="1"/>
    <row r="121" spans="1:12">
      <c r="C121" s="110" t="s">
        <v>162</v>
      </c>
      <c r="D121" s="111" t="s">
        <v>163</v>
      </c>
      <c r="E121" s="111"/>
      <c r="F121" s="111" t="s">
        <v>88</v>
      </c>
      <c r="H121" s="110" t="s">
        <v>162</v>
      </c>
      <c r="I121" s="111" t="s">
        <v>374</v>
      </c>
      <c r="J121" s="111"/>
      <c r="K121" s="111" t="s">
        <v>89</v>
      </c>
    </row>
    <row r="122" spans="1:12">
      <c r="C122" s="111"/>
      <c r="D122" s="111" t="s">
        <v>289</v>
      </c>
      <c r="E122" s="111"/>
      <c r="F122" s="111"/>
      <c r="H122" s="111"/>
      <c r="I122" s="111" t="s">
        <v>373</v>
      </c>
      <c r="J122" s="111"/>
      <c r="K122" s="111"/>
    </row>
    <row r="123" spans="1:12">
      <c r="C123" s="110" t="s">
        <v>164</v>
      </c>
      <c r="D123" s="111" t="s">
        <v>288</v>
      </c>
      <c r="E123" s="111"/>
      <c r="F123" s="111"/>
      <c r="G123" s="110" t="s">
        <v>164</v>
      </c>
      <c r="H123" s="111" t="s">
        <v>399</v>
      </c>
      <c r="I123" s="111"/>
      <c r="J123" s="111"/>
      <c r="K123" s="111"/>
    </row>
    <row r="124" spans="1:12">
      <c r="H124" s="111" t="s">
        <v>290</v>
      </c>
      <c r="I124" s="111"/>
    </row>
    <row r="125" spans="1:12">
      <c r="I125" s="111" t="s">
        <v>369</v>
      </c>
    </row>
    <row r="126" spans="1:12">
      <c r="I126" s="111"/>
    </row>
    <row r="127" spans="1:12">
      <c r="I127" s="111"/>
    </row>
    <row r="128" spans="1:12">
      <c r="I128" s="111"/>
    </row>
    <row r="129" spans="1:13">
      <c r="I129" s="111"/>
    </row>
    <row r="130" spans="1:13">
      <c r="I130" s="111"/>
    </row>
    <row r="131" spans="1:13">
      <c r="I131" s="111"/>
    </row>
    <row r="132" spans="1:13">
      <c r="I132" s="111"/>
    </row>
    <row r="133" spans="1:13">
      <c r="I133" s="111"/>
    </row>
    <row r="134" spans="1:13">
      <c r="I134" s="111"/>
    </row>
    <row r="143" spans="1:13">
      <c r="A143" s="339" t="s">
        <v>287</v>
      </c>
      <c r="B143" s="339"/>
      <c r="C143" s="339"/>
      <c r="D143" s="339"/>
      <c r="E143" s="339"/>
      <c r="F143" s="339"/>
      <c r="G143" s="339"/>
      <c r="H143" s="339"/>
      <c r="I143" s="339"/>
      <c r="J143" s="339"/>
      <c r="K143" s="339"/>
      <c r="L143" s="339"/>
    </row>
    <row r="144" spans="1:13">
      <c r="A144" s="339" t="s">
        <v>333</v>
      </c>
      <c r="B144" s="339"/>
      <c r="C144" s="339"/>
      <c r="D144" s="339"/>
      <c r="E144" s="339"/>
      <c r="F144" s="339"/>
      <c r="G144" s="339"/>
      <c r="H144" s="339"/>
      <c r="I144" s="339"/>
      <c r="J144" s="339"/>
      <c r="K144" s="339"/>
      <c r="L144" s="339"/>
      <c r="M144" s="113" t="s">
        <v>134</v>
      </c>
    </row>
    <row r="145" spans="1:12">
      <c r="A145" s="339" t="s">
        <v>401</v>
      </c>
      <c r="B145" s="339"/>
      <c r="C145" s="339"/>
      <c r="D145" s="339"/>
      <c r="E145" s="339"/>
      <c r="F145" s="339"/>
      <c r="G145" s="339"/>
      <c r="H145" s="339"/>
      <c r="I145" s="339"/>
      <c r="J145" s="339"/>
      <c r="K145" s="339"/>
      <c r="L145" s="339"/>
    </row>
    <row r="146" spans="1:12" ht="8.25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</row>
    <row r="147" spans="1:12" s="109" customFormat="1">
      <c r="A147" s="346" t="s">
        <v>0</v>
      </c>
      <c r="B147" s="115" t="s">
        <v>48</v>
      </c>
      <c r="C147" s="115" t="s">
        <v>17</v>
      </c>
      <c r="D147" s="115" t="s">
        <v>2</v>
      </c>
      <c r="E147" s="346" t="s">
        <v>3</v>
      </c>
      <c r="F147" s="346" t="s">
        <v>4</v>
      </c>
      <c r="G147" s="348" t="s">
        <v>5</v>
      </c>
      <c r="H147" s="349"/>
      <c r="I147" s="350"/>
      <c r="J147" s="346" t="s">
        <v>9</v>
      </c>
      <c r="K147" s="114" t="s">
        <v>61</v>
      </c>
      <c r="L147" s="346" t="s">
        <v>62</v>
      </c>
    </row>
    <row r="148" spans="1:12" s="109" customFormat="1">
      <c r="A148" s="347"/>
      <c r="B148" s="117" t="s">
        <v>16</v>
      </c>
      <c r="C148" s="117" t="s">
        <v>18</v>
      </c>
      <c r="D148" s="117" t="s">
        <v>11</v>
      </c>
      <c r="E148" s="347"/>
      <c r="F148" s="347"/>
      <c r="G148" s="118" t="s">
        <v>6</v>
      </c>
      <c r="H148" s="118" t="s">
        <v>7</v>
      </c>
      <c r="I148" s="118" t="s">
        <v>8</v>
      </c>
      <c r="J148" s="347"/>
      <c r="K148" s="116" t="s">
        <v>63</v>
      </c>
      <c r="L148" s="347"/>
    </row>
    <row r="149" spans="1:12" ht="20.25" customHeight="1">
      <c r="A149" s="119"/>
      <c r="B149" s="120"/>
      <c r="C149" s="136"/>
      <c r="D149" s="120"/>
      <c r="E149" s="121"/>
      <c r="F149" s="121"/>
      <c r="G149" s="122"/>
      <c r="H149" s="122"/>
      <c r="I149" s="122"/>
      <c r="J149" s="120"/>
      <c r="K149" s="120"/>
      <c r="L149" s="143"/>
    </row>
    <row r="150" spans="1:12" ht="20.25" customHeight="1">
      <c r="A150" s="123"/>
      <c r="B150" s="124"/>
      <c r="C150" s="124"/>
      <c r="D150" s="124"/>
      <c r="E150" s="125"/>
      <c r="F150" s="125"/>
      <c r="G150" s="126"/>
      <c r="H150" s="126"/>
      <c r="I150" s="126"/>
      <c r="J150" s="123"/>
      <c r="K150" s="123"/>
      <c r="L150" s="123"/>
    </row>
    <row r="151" spans="1:12" ht="20.25" customHeight="1">
      <c r="A151" s="119"/>
      <c r="B151" s="120"/>
      <c r="C151" s="120"/>
      <c r="D151" s="120"/>
      <c r="E151" s="121"/>
      <c r="F151" s="147"/>
      <c r="G151" s="122"/>
      <c r="H151" s="122"/>
      <c r="I151" s="122"/>
      <c r="J151" s="119"/>
      <c r="K151" s="138"/>
      <c r="L151" s="138"/>
    </row>
    <row r="152" spans="1:12" ht="20.25" customHeight="1">
      <c r="A152" s="123"/>
      <c r="B152" s="124"/>
      <c r="C152" s="124"/>
      <c r="D152" s="124"/>
      <c r="E152" s="125"/>
      <c r="F152" s="148"/>
      <c r="G152" s="126"/>
      <c r="H152" s="126"/>
      <c r="I152" s="126"/>
      <c r="J152" s="123"/>
      <c r="K152" s="123"/>
      <c r="L152" s="123"/>
    </row>
    <row r="153" spans="1:12" ht="20.25" customHeight="1">
      <c r="A153" s="138"/>
      <c r="B153" s="139"/>
      <c r="C153" s="140"/>
      <c r="D153" s="139"/>
      <c r="E153" s="141"/>
      <c r="F153" s="141"/>
      <c r="G153" s="142"/>
      <c r="H153" s="142"/>
      <c r="I153" s="142"/>
      <c r="J153" s="138"/>
      <c r="K153" s="138"/>
      <c r="L153" s="138"/>
    </row>
    <row r="154" spans="1:12" s="109" customFormat="1" ht="20.25" customHeight="1" thickBot="1">
      <c r="A154" s="133"/>
      <c r="B154" s="133"/>
      <c r="C154" s="133"/>
      <c r="D154" s="134"/>
      <c r="E154" s="134"/>
      <c r="F154" s="133" t="s">
        <v>14</v>
      </c>
      <c r="G154" s="135">
        <f>SUM(G149:G153)</f>
        <v>0</v>
      </c>
      <c r="H154" s="135">
        <f>SUM(H149:H153)</f>
        <v>0</v>
      </c>
      <c r="I154" s="135">
        <f>SUM(I149:I153)</f>
        <v>0</v>
      </c>
      <c r="J154" s="134"/>
      <c r="K154" s="134"/>
      <c r="L154" s="134"/>
    </row>
    <row r="155" spans="1:12" s="109" customFormat="1" ht="21" thickTop="1">
      <c r="A155" s="3"/>
      <c r="B155" s="3"/>
      <c r="C155" s="3"/>
      <c r="F155" s="3"/>
      <c r="G155" s="146"/>
      <c r="H155" s="146"/>
      <c r="I155" s="146"/>
    </row>
    <row r="156" spans="1:12" ht="29.25" customHeight="1">
      <c r="C156" s="110" t="s">
        <v>162</v>
      </c>
      <c r="D156" s="111" t="s">
        <v>163</v>
      </c>
      <c r="E156" s="111"/>
      <c r="F156" s="111" t="s">
        <v>88</v>
      </c>
      <c r="H156" s="110" t="s">
        <v>162</v>
      </c>
      <c r="I156" s="111" t="s">
        <v>163</v>
      </c>
      <c r="J156" s="111"/>
      <c r="K156" s="111" t="s">
        <v>89</v>
      </c>
    </row>
    <row r="157" spans="1:12" ht="19.5" customHeight="1">
      <c r="C157" s="111"/>
      <c r="D157" s="111" t="s">
        <v>289</v>
      </c>
      <c r="E157" s="111"/>
      <c r="F157" s="111"/>
      <c r="H157" s="111"/>
      <c r="I157" s="111" t="s">
        <v>370</v>
      </c>
      <c r="J157" s="111"/>
      <c r="K157" s="111"/>
    </row>
    <row r="158" spans="1:12" ht="19.5" customHeight="1">
      <c r="C158" s="110" t="s">
        <v>164</v>
      </c>
      <c r="D158" s="111" t="s">
        <v>288</v>
      </c>
      <c r="E158" s="111"/>
      <c r="F158" s="111"/>
      <c r="G158" s="110" t="s">
        <v>164</v>
      </c>
      <c r="H158" s="111" t="s">
        <v>372</v>
      </c>
      <c r="I158" s="111"/>
      <c r="J158" s="111"/>
      <c r="K158" s="111"/>
    </row>
    <row r="159" spans="1:12" ht="19.5" customHeight="1">
      <c r="H159" s="111" t="s">
        <v>290</v>
      </c>
      <c r="I159" s="111"/>
    </row>
    <row r="160" spans="1:12" ht="19.5" customHeight="1">
      <c r="I160" s="111" t="s">
        <v>371</v>
      </c>
    </row>
    <row r="161" spans="9:9" ht="19.5" customHeight="1">
      <c r="I161" s="111"/>
    </row>
    <row r="162" spans="9:9" ht="19.5" customHeight="1">
      <c r="I162" s="111"/>
    </row>
    <row r="163" spans="9:9" ht="19.5" customHeight="1">
      <c r="I163" s="111"/>
    </row>
    <row r="164" spans="9:9" ht="19.5" customHeight="1">
      <c r="I164" s="111"/>
    </row>
    <row r="165" spans="9:9" ht="19.5" customHeight="1">
      <c r="I165" s="111"/>
    </row>
    <row r="166" spans="9:9" ht="19.5" customHeight="1">
      <c r="I166" s="111"/>
    </row>
    <row r="167" spans="9:9" ht="19.5" customHeight="1">
      <c r="I167" s="111"/>
    </row>
    <row r="168" spans="9:9" ht="19.5" customHeight="1">
      <c r="I168" s="111"/>
    </row>
    <row r="169" spans="9:9" ht="19.5" customHeight="1">
      <c r="I169" s="111"/>
    </row>
    <row r="170" spans="9:9" ht="19.5" customHeight="1">
      <c r="I170" s="111"/>
    </row>
    <row r="171" spans="9:9" ht="19.5" customHeight="1">
      <c r="I171" s="111"/>
    </row>
    <row r="172" spans="9:9" ht="19.5" customHeight="1">
      <c r="I172" s="111"/>
    </row>
    <row r="173" spans="9:9" ht="19.5" customHeight="1">
      <c r="I173" s="111"/>
    </row>
    <row r="174" spans="9:9" ht="19.5" customHeight="1">
      <c r="I174" s="111"/>
    </row>
    <row r="175" spans="9:9" ht="19.5" customHeight="1">
      <c r="I175" s="111"/>
    </row>
    <row r="176" spans="9:9" ht="19.5" customHeight="1">
      <c r="I176" s="111"/>
    </row>
    <row r="177" spans="1:13" ht="19.5" customHeight="1">
      <c r="I177" s="111"/>
    </row>
    <row r="178" spans="1:13" ht="19.5" customHeight="1">
      <c r="I178" s="111"/>
    </row>
    <row r="179" spans="1:13">
      <c r="A179" s="339" t="s">
        <v>287</v>
      </c>
      <c r="B179" s="339"/>
      <c r="C179" s="339"/>
      <c r="D179" s="339"/>
      <c r="E179" s="339"/>
      <c r="F179" s="339"/>
      <c r="G179" s="339"/>
      <c r="H179" s="339"/>
      <c r="I179" s="339"/>
      <c r="J179" s="339"/>
      <c r="K179" s="339"/>
      <c r="L179" s="339"/>
    </row>
    <row r="180" spans="1:13">
      <c r="A180" s="339" t="s">
        <v>332</v>
      </c>
      <c r="B180" s="339"/>
      <c r="C180" s="339"/>
      <c r="D180" s="339"/>
      <c r="E180" s="339"/>
      <c r="F180" s="339"/>
      <c r="G180" s="339"/>
      <c r="H180" s="339"/>
      <c r="I180" s="339"/>
      <c r="J180" s="339"/>
      <c r="K180" s="339"/>
      <c r="L180" s="339"/>
      <c r="M180" s="113" t="s">
        <v>134</v>
      </c>
    </row>
    <row r="181" spans="1:13">
      <c r="A181" s="339" t="str">
        <f>+A145</f>
        <v>ณ วันที่  31 ธันวาคม พ.ศ. 2566</v>
      </c>
      <c r="B181" s="339"/>
      <c r="C181" s="339"/>
      <c r="D181" s="339"/>
      <c r="E181" s="339"/>
      <c r="F181" s="339"/>
      <c r="G181" s="339"/>
      <c r="H181" s="339"/>
      <c r="I181" s="339"/>
      <c r="J181" s="339"/>
      <c r="K181" s="339"/>
      <c r="L181" s="339"/>
    </row>
    <row r="182" spans="1:13" ht="12.75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</row>
    <row r="183" spans="1:13" s="109" customFormat="1">
      <c r="A183" s="346" t="s">
        <v>0</v>
      </c>
      <c r="B183" s="115" t="s">
        <v>366</v>
      </c>
      <c r="C183" s="115" t="s">
        <v>17</v>
      </c>
      <c r="D183" s="115" t="s">
        <v>2</v>
      </c>
      <c r="E183" s="346" t="s">
        <v>3</v>
      </c>
      <c r="F183" s="346" t="s">
        <v>4</v>
      </c>
      <c r="G183" s="348" t="s">
        <v>5</v>
      </c>
      <c r="H183" s="349"/>
      <c r="I183" s="350"/>
      <c r="J183" s="346" t="s">
        <v>9</v>
      </c>
      <c r="K183" s="114" t="s">
        <v>61</v>
      </c>
      <c r="L183" s="346" t="s">
        <v>62</v>
      </c>
    </row>
    <row r="184" spans="1:13" s="109" customFormat="1">
      <c r="A184" s="347"/>
      <c r="B184" s="117" t="s">
        <v>16</v>
      </c>
      <c r="C184" s="117" t="s">
        <v>18</v>
      </c>
      <c r="D184" s="117" t="s">
        <v>11</v>
      </c>
      <c r="E184" s="347"/>
      <c r="F184" s="347"/>
      <c r="G184" s="118" t="s">
        <v>6</v>
      </c>
      <c r="H184" s="118" t="s">
        <v>7</v>
      </c>
      <c r="I184" s="118" t="s">
        <v>8</v>
      </c>
      <c r="J184" s="347"/>
      <c r="K184" s="116" t="s">
        <v>63</v>
      </c>
      <c r="L184" s="347"/>
    </row>
    <row r="185" spans="1:13">
      <c r="A185" s="119"/>
      <c r="B185" s="120"/>
      <c r="C185" s="136"/>
      <c r="D185" s="120"/>
      <c r="E185" s="121"/>
      <c r="F185" s="121"/>
      <c r="G185" s="122"/>
      <c r="H185" s="122"/>
      <c r="I185" s="122"/>
      <c r="J185" s="120"/>
      <c r="K185" s="119"/>
      <c r="L185" s="119"/>
    </row>
    <row r="186" spans="1:13">
      <c r="A186" s="123"/>
      <c r="B186" s="124"/>
      <c r="C186" s="124"/>
      <c r="D186" s="124"/>
      <c r="E186" s="125"/>
      <c r="F186" s="125"/>
      <c r="G186" s="126"/>
      <c r="H186" s="126"/>
      <c r="I186" s="126"/>
      <c r="J186" s="123"/>
      <c r="K186" s="123"/>
      <c r="L186" s="123"/>
    </row>
    <row r="187" spans="1:13">
      <c r="A187" s="119"/>
      <c r="B187" s="120"/>
      <c r="C187" s="120"/>
      <c r="D187" s="120"/>
      <c r="E187" s="121"/>
      <c r="F187" s="147"/>
      <c r="G187" s="122"/>
      <c r="H187" s="122"/>
      <c r="I187" s="122"/>
      <c r="J187" s="119"/>
      <c r="K187" s="119"/>
      <c r="L187" s="119"/>
    </row>
    <row r="188" spans="1:13">
      <c r="A188" s="123"/>
      <c r="B188" s="124"/>
      <c r="C188" s="124"/>
      <c r="D188" s="124"/>
      <c r="E188" s="125"/>
      <c r="F188" s="148"/>
      <c r="G188" s="126"/>
      <c r="H188" s="126"/>
      <c r="I188" s="126"/>
      <c r="J188" s="123"/>
      <c r="K188" s="123"/>
      <c r="L188" s="123"/>
    </row>
    <row r="189" spans="1:13" s="127" customFormat="1">
      <c r="A189" s="128"/>
      <c r="B189" s="128"/>
      <c r="C189" s="128"/>
      <c r="D189" s="129"/>
      <c r="E189" s="130"/>
      <c r="F189" s="149"/>
      <c r="G189" s="131"/>
      <c r="H189" s="132"/>
      <c r="I189" s="132"/>
      <c r="J189" s="129"/>
      <c r="K189" s="129"/>
      <c r="L189" s="128"/>
    </row>
    <row r="190" spans="1:13" s="109" customFormat="1" ht="21" thickBot="1">
      <c r="A190" s="133"/>
      <c r="B190" s="133"/>
      <c r="C190" s="133"/>
      <c r="D190" s="134"/>
      <c r="E190" s="134"/>
      <c r="F190" s="133" t="s">
        <v>14</v>
      </c>
      <c r="G190" s="135">
        <f>SUM(G185:G189)</f>
        <v>0</v>
      </c>
      <c r="H190" s="135">
        <f>SUM(H185:H189)</f>
        <v>0</v>
      </c>
      <c r="I190" s="135">
        <f>SUM(I185:I189)</f>
        <v>0</v>
      </c>
      <c r="J190" s="134"/>
      <c r="K190" s="134"/>
      <c r="L190" s="134"/>
    </row>
    <row r="191" spans="1:13" ht="21" thickTop="1"/>
    <row r="192" spans="1:13">
      <c r="C192" s="110" t="s">
        <v>162</v>
      </c>
      <c r="D192" s="111" t="s">
        <v>163</v>
      </c>
      <c r="E192" s="111"/>
      <c r="F192" s="111" t="s">
        <v>88</v>
      </c>
      <c r="H192" s="110" t="s">
        <v>162</v>
      </c>
      <c r="I192" s="111" t="s">
        <v>374</v>
      </c>
      <c r="J192" s="111"/>
      <c r="K192" s="111" t="s">
        <v>89</v>
      </c>
    </row>
    <row r="193" spans="3:11">
      <c r="C193" s="111"/>
      <c r="D193" s="111" t="s">
        <v>289</v>
      </c>
      <c r="E193" s="111"/>
      <c r="F193" s="111"/>
      <c r="H193" s="111"/>
      <c r="I193" s="111" t="s">
        <v>373</v>
      </c>
      <c r="J193" s="111"/>
      <c r="K193" s="111"/>
    </row>
    <row r="194" spans="3:11">
      <c r="C194" s="110" t="s">
        <v>164</v>
      </c>
      <c r="D194" s="111" t="s">
        <v>288</v>
      </c>
      <c r="E194" s="111"/>
      <c r="F194" s="111"/>
      <c r="G194" s="110" t="s">
        <v>164</v>
      </c>
      <c r="H194" s="111" t="s">
        <v>399</v>
      </c>
      <c r="I194" s="111"/>
      <c r="J194" s="111"/>
      <c r="K194" s="111"/>
    </row>
    <row r="195" spans="3:11">
      <c r="H195" s="111" t="s">
        <v>290</v>
      </c>
      <c r="I195" s="111"/>
    </row>
    <row r="196" spans="3:11">
      <c r="I196" s="111" t="s">
        <v>369</v>
      </c>
    </row>
  </sheetData>
  <mergeCells count="54">
    <mergeCell ref="A179:L179"/>
    <mergeCell ref="A180:L180"/>
    <mergeCell ref="A181:L181"/>
    <mergeCell ref="A183:A184"/>
    <mergeCell ref="E183:E184"/>
    <mergeCell ref="F183:F184"/>
    <mergeCell ref="G183:I183"/>
    <mergeCell ref="J183:J184"/>
    <mergeCell ref="L183:L184"/>
    <mergeCell ref="A143:L143"/>
    <mergeCell ref="A144:L144"/>
    <mergeCell ref="A145:L145"/>
    <mergeCell ref="A147:A148"/>
    <mergeCell ref="E147:E148"/>
    <mergeCell ref="F147:F148"/>
    <mergeCell ref="G147:I147"/>
    <mergeCell ref="J147:J148"/>
    <mergeCell ref="L147:L148"/>
    <mergeCell ref="A37:L37"/>
    <mergeCell ref="A38:L38"/>
    <mergeCell ref="A39:L39"/>
    <mergeCell ref="A41:A42"/>
    <mergeCell ref="E41:E42"/>
    <mergeCell ref="F41:F42"/>
    <mergeCell ref="G41:I41"/>
    <mergeCell ref="J41:J42"/>
    <mergeCell ref="L41:L42"/>
    <mergeCell ref="A1:L1"/>
    <mergeCell ref="A2:L2"/>
    <mergeCell ref="A3:L3"/>
    <mergeCell ref="A5:A6"/>
    <mergeCell ref="E5:E6"/>
    <mergeCell ref="F5:F6"/>
    <mergeCell ref="G5:I5"/>
    <mergeCell ref="J5:J6"/>
    <mergeCell ref="L5:L6"/>
    <mergeCell ref="A72:L72"/>
    <mergeCell ref="A73:L73"/>
    <mergeCell ref="A74:L74"/>
    <mergeCell ref="A76:A77"/>
    <mergeCell ref="E76:E77"/>
    <mergeCell ref="F76:F77"/>
    <mergeCell ref="G76:I76"/>
    <mergeCell ref="J76:J77"/>
    <mergeCell ref="L76:L77"/>
    <mergeCell ref="A108:L108"/>
    <mergeCell ref="A109:L109"/>
    <mergeCell ref="A110:L110"/>
    <mergeCell ref="A112:A113"/>
    <mergeCell ref="E112:E113"/>
    <mergeCell ref="F112:F113"/>
    <mergeCell ref="G112:I112"/>
    <mergeCell ref="J112:J113"/>
    <mergeCell ref="L112:L113"/>
  </mergeCells>
  <phoneticPr fontId="2" type="noConversion"/>
  <pageMargins left="0.27559055118110198" right="0.15748031496063" top="0.49803149600000002" bottom="0.26496062999999997" header="0.196850393700787" footer="0.43307086614173201"/>
  <pageSetup paperSize="9" scale="78" orientation="landscape" r:id="rId1"/>
  <headerFooter scaleWithDoc="0"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2D050"/>
  </sheetPr>
  <dimension ref="A1:N80"/>
  <sheetViews>
    <sheetView view="pageBreakPreview" topLeftCell="A64" zoomScaleNormal="85" zoomScaleSheetLayoutView="100" workbookViewId="0">
      <selection activeCell="H70" sqref="H70"/>
    </sheetView>
  </sheetViews>
  <sheetFormatPr defaultRowHeight="20.25"/>
  <cols>
    <col min="1" max="1" width="6" style="1" customWidth="1"/>
    <col min="2" max="2" width="16.7109375" style="103" customWidth="1"/>
    <col min="3" max="3" width="16.28515625" style="103" customWidth="1"/>
    <col min="4" max="4" width="14.42578125" style="103" customWidth="1"/>
    <col min="5" max="5" width="12" style="1" bestFit="1" customWidth="1"/>
    <col min="6" max="6" width="34" style="1" customWidth="1"/>
    <col min="7" max="7" width="13.140625" style="1" customWidth="1"/>
    <col min="8" max="8" width="14.5703125" style="103" customWidth="1"/>
    <col min="9" max="9" width="13.7109375" style="103" customWidth="1"/>
    <col min="10" max="10" width="25.140625" style="103" customWidth="1"/>
    <col min="11" max="16384" width="9.140625" style="1"/>
  </cols>
  <sheetData>
    <row r="1" spans="1:14">
      <c r="A1" s="339" t="s">
        <v>287</v>
      </c>
      <c r="B1" s="339"/>
      <c r="C1" s="339"/>
      <c r="D1" s="339"/>
      <c r="E1" s="339"/>
      <c r="F1" s="339"/>
      <c r="G1" s="339"/>
      <c r="H1" s="339"/>
      <c r="I1" s="339"/>
      <c r="J1" s="339"/>
    </row>
    <row r="2" spans="1:14">
      <c r="A2" s="339" t="s">
        <v>20</v>
      </c>
      <c r="B2" s="339"/>
      <c r="C2" s="339"/>
      <c r="D2" s="339"/>
      <c r="E2" s="339"/>
      <c r="F2" s="339"/>
      <c r="G2" s="339"/>
      <c r="H2" s="339"/>
      <c r="I2" s="339"/>
      <c r="J2" s="339"/>
    </row>
    <row r="3" spans="1:14">
      <c r="A3" s="344" t="s">
        <v>392</v>
      </c>
      <c r="B3" s="344"/>
      <c r="C3" s="344"/>
      <c r="D3" s="344"/>
      <c r="E3" s="344"/>
      <c r="F3" s="344"/>
      <c r="G3" s="344"/>
      <c r="H3" s="344"/>
      <c r="I3" s="344"/>
      <c r="J3" s="344"/>
      <c r="K3" s="109"/>
      <c r="L3" s="109"/>
    </row>
    <row r="4" spans="1:14" s="109" customFormat="1" ht="23.25" customHeight="1">
      <c r="A4" s="346" t="s">
        <v>0</v>
      </c>
      <c r="B4" s="346" t="s">
        <v>56</v>
      </c>
      <c r="C4" s="115" t="s">
        <v>21</v>
      </c>
      <c r="D4" s="115" t="s">
        <v>2</v>
      </c>
      <c r="E4" s="346" t="s">
        <v>25</v>
      </c>
      <c r="F4" s="346" t="s">
        <v>4</v>
      </c>
      <c r="G4" s="346" t="s">
        <v>5</v>
      </c>
      <c r="H4" s="115" t="s">
        <v>2</v>
      </c>
      <c r="I4" s="115" t="s">
        <v>2</v>
      </c>
      <c r="J4" s="115" t="s">
        <v>27</v>
      </c>
    </row>
    <row r="5" spans="1:14" s="109" customFormat="1">
      <c r="A5" s="347"/>
      <c r="B5" s="347"/>
      <c r="C5" s="117" t="s">
        <v>16</v>
      </c>
      <c r="D5" s="117" t="s">
        <v>22</v>
      </c>
      <c r="E5" s="347"/>
      <c r="F5" s="347"/>
      <c r="G5" s="347"/>
      <c r="H5" s="117" t="s">
        <v>24</v>
      </c>
      <c r="I5" s="117" t="s">
        <v>26</v>
      </c>
      <c r="J5" s="117" t="s">
        <v>16</v>
      </c>
    </row>
    <row r="6" spans="1:14">
      <c r="A6" s="144"/>
      <c r="B6" s="144"/>
      <c r="C6" s="144"/>
      <c r="D6" s="144"/>
      <c r="E6" s="150"/>
      <c r="F6" s="150"/>
      <c r="G6" s="151"/>
      <c r="H6" s="144"/>
      <c r="I6" s="144"/>
      <c r="J6" s="144"/>
    </row>
    <row r="7" spans="1:14">
      <c r="A7" s="124"/>
      <c r="B7" s="124"/>
      <c r="C7" s="124"/>
      <c r="D7" s="124"/>
      <c r="E7" s="152"/>
      <c r="F7" s="152"/>
      <c r="G7" s="153"/>
      <c r="H7" s="124"/>
      <c r="I7" s="124"/>
      <c r="J7" s="124"/>
    </row>
    <row r="8" spans="1:14">
      <c r="A8" s="124"/>
      <c r="B8" s="124"/>
      <c r="C8" s="124"/>
      <c r="D8" s="124"/>
      <c r="E8" s="152"/>
      <c r="F8" s="152"/>
      <c r="G8" s="153"/>
      <c r="H8" s="124"/>
      <c r="I8" s="124"/>
      <c r="J8" s="124"/>
    </row>
    <row r="9" spans="1:14">
      <c r="A9" s="124"/>
      <c r="B9" s="124"/>
      <c r="C9" s="124"/>
      <c r="D9" s="124"/>
      <c r="E9" s="152"/>
      <c r="F9" s="152"/>
      <c r="G9" s="153"/>
      <c r="H9" s="124"/>
      <c r="I9" s="124"/>
      <c r="J9" s="124"/>
    </row>
    <row r="10" spans="1:14">
      <c r="A10" s="124"/>
      <c r="B10" s="124"/>
      <c r="C10" s="124"/>
      <c r="D10" s="124"/>
      <c r="E10" s="152"/>
      <c r="F10" s="152"/>
      <c r="G10" s="153"/>
      <c r="H10" s="124"/>
      <c r="I10" s="124"/>
      <c r="J10" s="124"/>
    </row>
    <row r="11" spans="1:14" ht="21" thickBot="1">
      <c r="A11" s="154"/>
      <c r="B11" s="155"/>
      <c r="C11" s="155"/>
      <c r="D11" s="155"/>
      <c r="E11" s="154"/>
      <c r="F11" s="133" t="s">
        <v>14</v>
      </c>
      <c r="G11" s="156">
        <f>SUM(G6:G10)</f>
        <v>0</v>
      </c>
      <c r="H11" s="157"/>
      <c r="I11" s="157"/>
      <c r="J11" s="157"/>
    </row>
    <row r="12" spans="1:14" ht="21" thickTop="1"/>
    <row r="13" spans="1:14">
      <c r="N13" s="1" t="s">
        <v>113</v>
      </c>
    </row>
    <row r="14" spans="1:14">
      <c r="B14" s="110" t="s">
        <v>162</v>
      </c>
      <c r="C14" s="111" t="s">
        <v>163</v>
      </c>
      <c r="D14" s="111"/>
      <c r="E14" s="111" t="s">
        <v>88</v>
      </c>
      <c r="F14" s="104"/>
      <c r="G14" s="110"/>
      <c r="H14" s="110" t="s">
        <v>162</v>
      </c>
      <c r="I14" s="111" t="s">
        <v>163</v>
      </c>
      <c r="J14" s="158" t="s">
        <v>294</v>
      </c>
    </row>
    <row r="15" spans="1:14">
      <c r="B15" s="111"/>
      <c r="C15" s="111" t="s">
        <v>291</v>
      </c>
      <c r="D15" s="111"/>
      <c r="E15" s="111"/>
      <c r="F15" s="104"/>
      <c r="G15" s="111"/>
      <c r="H15" s="111" t="s">
        <v>375</v>
      </c>
      <c r="I15" s="111"/>
      <c r="J15" s="111"/>
    </row>
    <row r="16" spans="1:14">
      <c r="B16" s="110" t="s">
        <v>164</v>
      </c>
      <c r="C16" s="111" t="s">
        <v>288</v>
      </c>
      <c r="D16" s="111"/>
      <c r="E16" s="111"/>
      <c r="F16" s="104"/>
      <c r="G16" s="110" t="s">
        <v>164</v>
      </c>
      <c r="H16" s="111" t="s">
        <v>376</v>
      </c>
      <c r="I16" s="111"/>
      <c r="J16" s="111"/>
    </row>
    <row r="17" spans="1:10">
      <c r="D17" s="1"/>
      <c r="G17" s="104"/>
      <c r="H17" s="111" t="s">
        <v>292</v>
      </c>
      <c r="I17" s="111"/>
      <c r="J17" s="1"/>
    </row>
    <row r="18" spans="1:10">
      <c r="D18" s="1"/>
      <c r="G18" s="104"/>
      <c r="H18" s="111" t="s">
        <v>293</v>
      </c>
      <c r="I18" s="111"/>
      <c r="J18" s="1"/>
    </row>
    <row r="32" spans="1:10">
      <c r="A32" s="339" t="s">
        <v>287</v>
      </c>
      <c r="B32" s="339"/>
      <c r="C32" s="339"/>
      <c r="D32" s="339"/>
      <c r="E32" s="339"/>
      <c r="F32" s="339"/>
      <c r="G32" s="339"/>
      <c r="H32" s="339"/>
      <c r="I32" s="339"/>
      <c r="J32" s="339"/>
    </row>
    <row r="33" spans="1:14">
      <c r="A33" s="339" t="s">
        <v>20</v>
      </c>
      <c r="B33" s="339"/>
      <c r="C33" s="339"/>
      <c r="D33" s="339"/>
      <c r="E33" s="339"/>
      <c r="F33" s="339"/>
      <c r="G33" s="339"/>
      <c r="H33" s="339"/>
      <c r="I33" s="339"/>
      <c r="J33" s="339"/>
    </row>
    <row r="34" spans="1:14">
      <c r="A34" s="344" t="s">
        <v>398</v>
      </c>
      <c r="B34" s="344"/>
      <c r="C34" s="344"/>
      <c r="D34" s="344"/>
      <c r="E34" s="344"/>
      <c r="F34" s="344"/>
      <c r="G34" s="344"/>
      <c r="H34" s="344"/>
      <c r="I34" s="344"/>
      <c r="J34" s="344"/>
      <c r="K34" s="109"/>
      <c r="L34" s="109"/>
    </row>
    <row r="35" spans="1:14" s="109" customFormat="1" ht="23.25" customHeight="1">
      <c r="A35" s="346" t="s">
        <v>0</v>
      </c>
      <c r="B35" s="346" t="s">
        <v>56</v>
      </c>
      <c r="C35" s="115" t="s">
        <v>21</v>
      </c>
      <c r="D35" s="115" t="s">
        <v>2</v>
      </c>
      <c r="E35" s="346" t="s">
        <v>25</v>
      </c>
      <c r="F35" s="346" t="s">
        <v>4</v>
      </c>
      <c r="G35" s="346" t="s">
        <v>5</v>
      </c>
      <c r="H35" s="115" t="s">
        <v>2</v>
      </c>
      <c r="I35" s="115" t="s">
        <v>2</v>
      </c>
      <c r="J35" s="115" t="s">
        <v>27</v>
      </c>
    </row>
    <row r="36" spans="1:14" s="109" customFormat="1">
      <c r="A36" s="347"/>
      <c r="B36" s="347"/>
      <c r="C36" s="117" t="s">
        <v>16</v>
      </c>
      <c r="D36" s="117" t="s">
        <v>22</v>
      </c>
      <c r="E36" s="347"/>
      <c r="F36" s="347"/>
      <c r="G36" s="347"/>
      <c r="H36" s="117" t="s">
        <v>24</v>
      </c>
      <c r="I36" s="117" t="s">
        <v>26</v>
      </c>
      <c r="J36" s="117" t="s">
        <v>16</v>
      </c>
    </row>
    <row r="37" spans="1:14">
      <c r="A37" s="144"/>
      <c r="B37" s="144"/>
      <c r="C37" s="144"/>
      <c r="D37" s="144"/>
      <c r="E37" s="150"/>
      <c r="F37" s="150"/>
      <c r="G37" s="151"/>
      <c r="H37" s="144"/>
      <c r="I37" s="144"/>
      <c r="J37" s="144"/>
    </row>
    <row r="38" spans="1:14">
      <c r="A38" s="124"/>
      <c r="B38" s="124"/>
      <c r="C38" s="124"/>
      <c r="D38" s="124"/>
      <c r="E38" s="152"/>
      <c r="F38" s="152"/>
      <c r="G38" s="153"/>
      <c r="H38" s="124"/>
      <c r="I38" s="124"/>
      <c r="J38" s="124"/>
    </row>
    <row r="39" spans="1:14">
      <c r="A39" s="124"/>
      <c r="B39" s="124"/>
      <c r="C39" s="124"/>
      <c r="D39" s="124"/>
      <c r="E39" s="152"/>
      <c r="F39" s="152"/>
      <c r="G39" s="153"/>
      <c r="H39" s="124"/>
      <c r="I39" s="124"/>
      <c r="J39" s="124"/>
    </row>
    <row r="40" spans="1:14">
      <c r="A40" s="124"/>
      <c r="B40" s="124"/>
      <c r="C40" s="124"/>
      <c r="D40" s="124"/>
      <c r="E40" s="152"/>
      <c r="F40" s="152"/>
      <c r="G40" s="153"/>
      <c r="H40" s="124"/>
      <c r="I40" s="124"/>
      <c r="J40" s="124"/>
    </row>
    <row r="41" spans="1:14">
      <c r="A41" s="124"/>
      <c r="B41" s="124"/>
      <c r="C41" s="124"/>
      <c r="D41" s="124"/>
      <c r="E41" s="152"/>
      <c r="F41" s="152"/>
      <c r="G41" s="153"/>
      <c r="H41" s="124"/>
      <c r="I41" s="124"/>
      <c r="J41" s="124"/>
    </row>
    <row r="42" spans="1:14" ht="21" thickBot="1">
      <c r="A42" s="154"/>
      <c r="B42" s="155"/>
      <c r="C42" s="155"/>
      <c r="D42" s="155"/>
      <c r="E42" s="154"/>
      <c r="F42" s="133" t="s">
        <v>14</v>
      </c>
      <c r="G42" s="156">
        <f>SUM(G37:G41)</f>
        <v>0</v>
      </c>
      <c r="H42" s="157"/>
      <c r="I42" s="157"/>
      <c r="J42" s="157"/>
    </row>
    <row r="43" spans="1:14" ht="21" thickTop="1"/>
    <row r="44" spans="1:14">
      <c r="N44" s="1" t="s">
        <v>113</v>
      </c>
    </row>
    <row r="45" spans="1:14">
      <c r="B45" s="110" t="s">
        <v>162</v>
      </c>
      <c r="C45" s="111" t="s">
        <v>163</v>
      </c>
      <c r="D45" s="111"/>
      <c r="E45" s="111" t="s">
        <v>88</v>
      </c>
      <c r="F45" s="104"/>
      <c r="G45" s="110"/>
      <c r="H45" s="110" t="s">
        <v>162</v>
      </c>
      <c r="I45" s="111" t="s">
        <v>163</v>
      </c>
      <c r="J45" s="158" t="s">
        <v>294</v>
      </c>
    </row>
    <row r="46" spans="1:14">
      <c r="B46" s="111"/>
      <c r="C46" s="111" t="s">
        <v>291</v>
      </c>
      <c r="D46" s="111"/>
      <c r="E46" s="111"/>
      <c r="F46" s="104"/>
      <c r="G46" s="111"/>
      <c r="H46" s="111" t="s">
        <v>375</v>
      </c>
      <c r="I46" s="111"/>
      <c r="J46" s="111"/>
    </row>
    <row r="47" spans="1:14">
      <c r="B47" s="110" t="s">
        <v>164</v>
      </c>
      <c r="C47" s="111" t="s">
        <v>288</v>
      </c>
      <c r="D47" s="111"/>
      <c r="E47" s="111"/>
      <c r="F47" s="104"/>
      <c r="G47" s="110" t="s">
        <v>164</v>
      </c>
      <c r="H47" s="111" t="s">
        <v>376</v>
      </c>
      <c r="I47" s="111"/>
      <c r="J47" s="111"/>
    </row>
    <row r="48" spans="1:14">
      <c r="D48" s="1"/>
      <c r="G48" s="104"/>
      <c r="H48" s="111" t="s">
        <v>292</v>
      </c>
      <c r="I48" s="111"/>
      <c r="J48" s="1"/>
    </row>
    <row r="49" spans="1:10">
      <c r="D49" s="1"/>
      <c r="G49" s="104"/>
      <c r="H49" s="111" t="s">
        <v>293</v>
      </c>
      <c r="I49" s="111"/>
      <c r="J49" s="1"/>
    </row>
    <row r="63" spans="1:10">
      <c r="A63" s="339" t="s">
        <v>287</v>
      </c>
      <c r="B63" s="339"/>
      <c r="C63" s="339"/>
      <c r="D63" s="339"/>
      <c r="E63" s="339"/>
      <c r="F63" s="339"/>
      <c r="G63" s="339"/>
      <c r="H63" s="339"/>
      <c r="I63" s="339"/>
      <c r="J63" s="339"/>
    </row>
    <row r="64" spans="1:10">
      <c r="A64" s="339" t="s">
        <v>20</v>
      </c>
      <c r="B64" s="339"/>
      <c r="C64" s="339"/>
      <c r="D64" s="339"/>
      <c r="E64" s="339"/>
      <c r="F64" s="339"/>
      <c r="G64" s="339"/>
      <c r="H64" s="339"/>
      <c r="I64" s="339"/>
      <c r="J64" s="339"/>
    </row>
    <row r="65" spans="1:14">
      <c r="A65" s="344" t="s">
        <v>401</v>
      </c>
      <c r="B65" s="344"/>
      <c r="C65" s="344"/>
      <c r="D65" s="344"/>
      <c r="E65" s="344"/>
      <c r="F65" s="344"/>
      <c r="G65" s="344"/>
      <c r="H65" s="344"/>
      <c r="I65" s="344"/>
      <c r="J65" s="344"/>
      <c r="K65" s="109"/>
      <c r="L65" s="109"/>
    </row>
    <row r="66" spans="1:14" s="109" customFormat="1" ht="23.25" customHeight="1">
      <c r="A66" s="346" t="s">
        <v>0</v>
      </c>
      <c r="B66" s="346" t="s">
        <v>56</v>
      </c>
      <c r="C66" s="115" t="s">
        <v>21</v>
      </c>
      <c r="D66" s="115" t="s">
        <v>2</v>
      </c>
      <c r="E66" s="346" t="s">
        <v>25</v>
      </c>
      <c r="F66" s="346" t="s">
        <v>4</v>
      </c>
      <c r="G66" s="346" t="s">
        <v>5</v>
      </c>
      <c r="H66" s="115" t="s">
        <v>2</v>
      </c>
      <c r="I66" s="115" t="s">
        <v>2</v>
      </c>
      <c r="J66" s="115" t="s">
        <v>27</v>
      </c>
    </row>
    <row r="67" spans="1:14" s="109" customFormat="1">
      <c r="A67" s="347"/>
      <c r="B67" s="347"/>
      <c r="C67" s="117" t="s">
        <v>16</v>
      </c>
      <c r="D67" s="117" t="s">
        <v>22</v>
      </c>
      <c r="E67" s="347"/>
      <c r="F67" s="347"/>
      <c r="G67" s="347"/>
      <c r="H67" s="117" t="s">
        <v>24</v>
      </c>
      <c r="I67" s="117" t="s">
        <v>26</v>
      </c>
      <c r="J67" s="117" t="s">
        <v>16</v>
      </c>
    </row>
    <row r="68" spans="1:14">
      <c r="A68" s="144"/>
      <c r="B68" s="144"/>
      <c r="C68" s="144"/>
      <c r="D68" s="144"/>
      <c r="E68" s="150"/>
      <c r="F68" s="150"/>
      <c r="G68" s="151"/>
      <c r="H68" s="144"/>
      <c r="I68" s="144"/>
      <c r="J68" s="144"/>
    </row>
    <row r="69" spans="1:14">
      <c r="A69" s="124"/>
      <c r="B69" s="124"/>
      <c r="C69" s="124"/>
      <c r="D69" s="124"/>
      <c r="E69" s="152"/>
      <c r="F69" s="152"/>
      <c r="G69" s="153"/>
      <c r="H69" s="124"/>
      <c r="I69" s="124"/>
      <c r="J69" s="124"/>
    </row>
    <row r="70" spans="1:14">
      <c r="A70" s="124"/>
      <c r="B70" s="124"/>
      <c r="C70" s="124"/>
      <c r="D70" s="124"/>
      <c r="E70" s="152"/>
      <c r="F70" s="152"/>
      <c r="G70" s="153"/>
      <c r="H70" s="124"/>
      <c r="I70" s="124"/>
      <c r="J70" s="124"/>
    </row>
    <row r="71" spans="1:14">
      <c r="A71" s="124"/>
      <c r="B71" s="124"/>
      <c r="C71" s="124"/>
      <c r="D71" s="124"/>
      <c r="E71" s="152"/>
      <c r="F71" s="152"/>
      <c r="G71" s="153"/>
      <c r="H71" s="124"/>
      <c r="I71" s="124"/>
      <c r="J71" s="124"/>
    </row>
    <row r="72" spans="1:14">
      <c r="A72" s="124"/>
      <c r="B72" s="124"/>
      <c r="C72" s="124"/>
      <c r="D72" s="124"/>
      <c r="E72" s="152"/>
      <c r="F72" s="152"/>
      <c r="G72" s="153"/>
      <c r="H72" s="124"/>
      <c r="I72" s="124"/>
      <c r="J72" s="124"/>
    </row>
    <row r="73" spans="1:14" ht="21" thickBot="1">
      <c r="A73" s="154"/>
      <c r="B73" s="155"/>
      <c r="C73" s="155"/>
      <c r="D73" s="155"/>
      <c r="E73" s="154"/>
      <c r="F73" s="133" t="s">
        <v>14</v>
      </c>
      <c r="G73" s="156">
        <f>SUM(G68:G72)</f>
        <v>0</v>
      </c>
      <c r="H73" s="157"/>
      <c r="I73" s="157"/>
      <c r="J73" s="157"/>
    </row>
    <row r="74" spans="1:14" ht="21" thickTop="1"/>
    <row r="75" spans="1:14">
      <c r="N75" s="1" t="s">
        <v>113</v>
      </c>
    </row>
    <row r="76" spans="1:14">
      <c r="B76" s="110" t="s">
        <v>162</v>
      </c>
      <c r="C76" s="111" t="s">
        <v>163</v>
      </c>
      <c r="D76" s="111"/>
      <c r="E76" s="111" t="s">
        <v>88</v>
      </c>
      <c r="F76" s="104"/>
      <c r="G76" s="110"/>
      <c r="H76" s="110" t="s">
        <v>162</v>
      </c>
      <c r="I76" s="111" t="s">
        <v>163</v>
      </c>
      <c r="J76" s="158" t="s">
        <v>294</v>
      </c>
    </row>
    <row r="77" spans="1:14">
      <c r="B77" s="111"/>
      <c r="C77" s="111" t="s">
        <v>291</v>
      </c>
      <c r="D77" s="111"/>
      <c r="E77" s="111"/>
      <c r="F77" s="104"/>
      <c r="G77" s="111"/>
      <c r="H77" s="111" t="s">
        <v>375</v>
      </c>
      <c r="I77" s="111"/>
      <c r="J77" s="111"/>
    </row>
    <row r="78" spans="1:14">
      <c r="B78" s="110" t="s">
        <v>164</v>
      </c>
      <c r="C78" s="111" t="s">
        <v>288</v>
      </c>
      <c r="D78" s="111"/>
      <c r="E78" s="111"/>
      <c r="F78" s="104"/>
      <c r="G78" s="110" t="s">
        <v>164</v>
      </c>
      <c r="H78" s="111" t="s">
        <v>376</v>
      </c>
      <c r="I78" s="111"/>
      <c r="J78" s="111"/>
    </row>
    <row r="79" spans="1:14">
      <c r="D79" s="1"/>
      <c r="G79" s="104"/>
      <c r="H79" s="111" t="s">
        <v>292</v>
      </c>
      <c r="I79" s="111"/>
      <c r="J79" s="1"/>
    </row>
    <row r="80" spans="1:14">
      <c r="D80" s="1"/>
      <c r="G80" s="104"/>
      <c r="H80" s="111" t="s">
        <v>293</v>
      </c>
      <c r="I80" s="111"/>
      <c r="J80" s="1"/>
    </row>
  </sheetData>
  <mergeCells count="24">
    <mergeCell ref="A63:J63"/>
    <mergeCell ref="A64:J64"/>
    <mergeCell ref="A65:J65"/>
    <mergeCell ref="A66:A67"/>
    <mergeCell ref="B66:B67"/>
    <mergeCell ref="E66:E67"/>
    <mergeCell ref="F66:F67"/>
    <mergeCell ref="G66:G67"/>
    <mergeCell ref="A1:J1"/>
    <mergeCell ref="A32:J32"/>
    <mergeCell ref="A33:J33"/>
    <mergeCell ref="A34:J34"/>
    <mergeCell ref="A35:A36"/>
    <mergeCell ref="B35:B36"/>
    <mergeCell ref="E35:E36"/>
    <mergeCell ref="F35:F36"/>
    <mergeCell ref="G35:G36"/>
    <mergeCell ref="A2:J2"/>
    <mergeCell ref="A3:J3"/>
    <mergeCell ref="A4:A5"/>
    <mergeCell ref="B4:B5"/>
    <mergeCell ref="E4:E5"/>
    <mergeCell ref="F4:F5"/>
    <mergeCell ref="G4:G5"/>
  </mergeCells>
  <phoneticPr fontId="2" type="noConversion"/>
  <pageMargins left="0.27559055118110198" right="0.118110236220472" top="0.86614173228346503" bottom="0.15748031496063" header="0.35433070866141703" footer="0.15748031496063"/>
  <pageSetup paperSize="9" scale="85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92D050"/>
  </sheetPr>
  <dimension ref="A1:J81"/>
  <sheetViews>
    <sheetView view="pageBreakPreview" topLeftCell="A82" zoomScaleNormal="100" zoomScaleSheetLayoutView="100" workbookViewId="0">
      <selection activeCell="E68" sqref="E68"/>
    </sheetView>
  </sheetViews>
  <sheetFormatPr defaultRowHeight="20.25"/>
  <cols>
    <col min="1" max="1" width="5.28515625" style="1" customWidth="1"/>
    <col min="2" max="2" width="14.85546875" style="1" bestFit="1" customWidth="1"/>
    <col min="3" max="3" width="11.5703125" style="1" bestFit="1" customWidth="1"/>
    <col min="4" max="4" width="16.28515625" style="1" customWidth="1"/>
    <col min="5" max="5" width="41.7109375" style="1" bestFit="1" customWidth="1"/>
    <col min="6" max="6" width="16.7109375" style="1" bestFit="1" customWidth="1"/>
    <col min="7" max="7" width="13.5703125" style="1" customWidth="1"/>
    <col min="8" max="8" width="12.5703125" style="1" customWidth="1"/>
    <col min="9" max="9" width="14.85546875" style="1" customWidth="1"/>
    <col min="10" max="10" width="11" style="1" customWidth="1"/>
    <col min="11" max="16384" width="9.140625" style="1"/>
  </cols>
  <sheetData>
    <row r="1" spans="1:10" s="159" customFormat="1">
      <c r="A1" s="339" t="s">
        <v>287</v>
      </c>
      <c r="B1" s="339"/>
      <c r="C1" s="339"/>
      <c r="D1" s="339"/>
      <c r="E1" s="339"/>
      <c r="F1" s="339"/>
      <c r="G1" s="339"/>
      <c r="H1" s="339"/>
      <c r="I1" s="339"/>
    </row>
    <row r="2" spans="1:10" s="159" customFormat="1">
      <c r="A2" s="339" t="s">
        <v>28</v>
      </c>
      <c r="B2" s="339"/>
      <c r="C2" s="339"/>
      <c r="D2" s="339"/>
      <c r="E2" s="339"/>
      <c r="F2" s="339"/>
      <c r="G2" s="339"/>
      <c r="H2" s="339"/>
      <c r="I2" s="339"/>
    </row>
    <row r="3" spans="1:10" s="159" customFormat="1">
      <c r="A3" s="339" t="s">
        <v>392</v>
      </c>
      <c r="B3" s="339"/>
      <c r="C3" s="339"/>
      <c r="D3" s="339"/>
      <c r="E3" s="339"/>
      <c r="F3" s="339"/>
      <c r="G3" s="339"/>
      <c r="H3" s="339"/>
      <c r="I3" s="339"/>
    </row>
    <row r="4" spans="1:10" s="159" customFormat="1" ht="18.75">
      <c r="A4" s="352" t="s">
        <v>0</v>
      </c>
      <c r="B4" s="161" t="s">
        <v>21</v>
      </c>
      <c r="C4" s="161" t="s">
        <v>2</v>
      </c>
      <c r="D4" s="352" t="s">
        <v>25</v>
      </c>
      <c r="E4" s="352" t="s">
        <v>4</v>
      </c>
      <c r="F4" s="352" t="s">
        <v>5</v>
      </c>
      <c r="G4" s="161" t="s">
        <v>2</v>
      </c>
      <c r="H4" s="161" t="s">
        <v>2</v>
      </c>
      <c r="I4" s="161" t="s">
        <v>27</v>
      </c>
      <c r="J4" s="352" t="s">
        <v>17</v>
      </c>
    </row>
    <row r="5" spans="1:10" s="159" customFormat="1" ht="18.75">
      <c r="A5" s="353"/>
      <c r="B5" s="162" t="s">
        <v>16</v>
      </c>
      <c r="C5" s="162" t="s">
        <v>22</v>
      </c>
      <c r="D5" s="353"/>
      <c r="E5" s="353"/>
      <c r="F5" s="353"/>
      <c r="G5" s="162" t="s">
        <v>24</v>
      </c>
      <c r="H5" s="162" t="s">
        <v>26</v>
      </c>
      <c r="I5" s="162" t="s">
        <v>16</v>
      </c>
      <c r="J5" s="353"/>
    </row>
    <row r="6" spans="1:10" s="168" customFormat="1" ht="18.75">
      <c r="A6" s="163"/>
      <c r="B6" s="163"/>
      <c r="C6" s="164"/>
      <c r="D6" s="165"/>
      <c r="E6" s="165"/>
      <c r="F6" s="166"/>
      <c r="G6" s="164"/>
      <c r="H6" s="164"/>
      <c r="I6" s="167"/>
      <c r="J6" s="163"/>
    </row>
    <row r="7" spans="1:10" s="168" customFormat="1" ht="18.75">
      <c r="A7" s="169"/>
      <c r="B7" s="169"/>
      <c r="C7" s="170"/>
      <c r="D7" s="171"/>
      <c r="E7" s="171"/>
      <c r="F7" s="172"/>
      <c r="G7" s="170"/>
      <c r="H7" s="170"/>
      <c r="I7" s="169"/>
      <c r="J7" s="169"/>
    </row>
    <row r="8" spans="1:10" s="168" customFormat="1" ht="18.75">
      <c r="A8" s="169"/>
      <c r="B8" s="169"/>
      <c r="C8" s="170"/>
      <c r="D8" s="171"/>
      <c r="E8" s="171"/>
      <c r="F8" s="172"/>
      <c r="G8" s="170"/>
      <c r="H8" s="170"/>
      <c r="I8" s="169"/>
      <c r="J8" s="169"/>
    </row>
    <row r="9" spans="1:10" s="168" customFormat="1" ht="18.75">
      <c r="A9" s="169"/>
      <c r="B9" s="169"/>
      <c r="C9" s="170"/>
      <c r="D9" s="171"/>
      <c r="E9" s="171"/>
      <c r="F9" s="172"/>
      <c r="G9" s="170"/>
      <c r="H9" s="170"/>
      <c r="I9" s="169"/>
      <c r="J9" s="169"/>
    </row>
    <row r="10" spans="1:10" s="168" customFormat="1" ht="18.75">
      <c r="A10" s="173"/>
      <c r="B10" s="173"/>
      <c r="C10" s="174"/>
      <c r="D10" s="175"/>
      <c r="E10" s="175"/>
      <c r="F10" s="176"/>
      <c r="G10" s="174"/>
      <c r="H10" s="174"/>
      <c r="I10" s="173"/>
      <c r="J10" s="173"/>
    </row>
    <row r="11" spans="1:10" ht="21" thickBot="1">
      <c r="A11" s="154"/>
      <c r="B11" s="154"/>
      <c r="C11" s="154"/>
      <c r="D11" s="154"/>
      <c r="E11" s="177" t="s">
        <v>14</v>
      </c>
      <c r="F11" s="178">
        <f>SUM(F6:F10)</f>
        <v>0</v>
      </c>
      <c r="G11" s="179"/>
      <c r="H11" s="179"/>
      <c r="I11" s="179"/>
      <c r="J11" s="154"/>
    </row>
    <row r="12" spans="1:10" ht="21" thickTop="1">
      <c r="E12" s="181"/>
      <c r="F12" s="182"/>
      <c r="G12" s="183"/>
      <c r="H12" s="183"/>
      <c r="I12" s="183"/>
    </row>
    <row r="13" spans="1:10">
      <c r="E13" s="181"/>
      <c r="F13" s="182"/>
      <c r="G13" s="183"/>
      <c r="H13" s="183"/>
      <c r="I13" s="183"/>
    </row>
    <row r="15" spans="1:10">
      <c r="B15" s="110" t="s">
        <v>162</v>
      </c>
      <c r="C15" s="111" t="s">
        <v>163</v>
      </c>
      <c r="D15" s="111"/>
      <c r="E15" s="111" t="s">
        <v>88</v>
      </c>
      <c r="F15" s="110" t="s">
        <v>162</v>
      </c>
      <c r="G15" s="111" t="s">
        <v>163</v>
      </c>
      <c r="H15" s="158" t="s">
        <v>296</v>
      </c>
      <c r="J15" s="158"/>
    </row>
    <row r="16" spans="1:10">
      <c r="B16" s="111"/>
      <c r="C16" s="111" t="s">
        <v>291</v>
      </c>
      <c r="D16" s="111"/>
      <c r="E16" s="111"/>
      <c r="F16" s="351" t="s">
        <v>377</v>
      </c>
      <c r="G16" s="351"/>
      <c r="H16" s="351"/>
      <c r="I16" s="351"/>
      <c r="J16" s="111"/>
    </row>
    <row r="17" spans="1:10">
      <c r="B17" s="158" t="s">
        <v>342</v>
      </c>
      <c r="C17" s="111"/>
      <c r="D17" s="111"/>
      <c r="E17" s="110" t="s">
        <v>164</v>
      </c>
      <c r="F17" s="351" t="s">
        <v>378</v>
      </c>
      <c r="G17" s="351"/>
      <c r="H17" s="351"/>
      <c r="I17" s="351"/>
      <c r="J17" s="111"/>
    </row>
    <row r="18" spans="1:10">
      <c r="B18" s="103"/>
      <c r="C18" s="103"/>
      <c r="F18" s="351" t="s">
        <v>343</v>
      </c>
      <c r="G18" s="351"/>
      <c r="H18" s="351"/>
      <c r="I18" s="351"/>
    </row>
    <row r="19" spans="1:10">
      <c r="B19" s="103"/>
      <c r="C19" s="103"/>
      <c r="F19" s="351" t="s">
        <v>295</v>
      </c>
      <c r="G19" s="351"/>
      <c r="H19" s="351"/>
      <c r="I19" s="351"/>
    </row>
    <row r="32" spans="1:10" s="159" customFormat="1">
      <c r="A32" s="339" t="s">
        <v>287</v>
      </c>
      <c r="B32" s="339"/>
      <c r="C32" s="339"/>
      <c r="D32" s="339"/>
      <c r="E32" s="339"/>
      <c r="F32" s="339"/>
      <c r="G32" s="339"/>
      <c r="H32" s="339"/>
      <c r="I32" s="339"/>
    </row>
    <row r="33" spans="1:10" s="159" customFormat="1">
      <c r="A33" s="339" t="s">
        <v>28</v>
      </c>
      <c r="B33" s="339"/>
      <c r="C33" s="339"/>
      <c r="D33" s="339"/>
      <c r="E33" s="339"/>
      <c r="F33" s="339"/>
      <c r="G33" s="339"/>
      <c r="H33" s="339"/>
      <c r="I33" s="339"/>
    </row>
    <row r="34" spans="1:10" s="159" customFormat="1">
      <c r="A34" s="339" t="s">
        <v>398</v>
      </c>
      <c r="B34" s="339"/>
      <c r="C34" s="339"/>
      <c r="D34" s="339"/>
      <c r="E34" s="339"/>
      <c r="F34" s="339"/>
      <c r="G34" s="339"/>
      <c r="H34" s="339"/>
      <c r="I34" s="339"/>
    </row>
    <row r="35" spans="1:10" s="159" customFormat="1" ht="18.75">
      <c r="A35" s="352" t="s">
        <v>0</v>
      </c>
      <c r="B35" s="161" t="s">
        <v>21</v>
      </c>
      <c r="C35" s="161" t="s">
        <v>2</v>
      </c>
      <c r="D35" s="352" t="s">
        <v>25</v>
      </c>
      <c r="E35" s="352" t="s">
        <v>4</v>
      </c>
      <c r="F35" s="352" t="s">
        <v>5</v>
      </c>
      <c r="G35" s="161" t="s">
        <v>2</v>
      </c>
      <c r="H35" s="161" t="s">
        <v>2</v>
      </c>
      <c r="I35" s="161" t="s">
        <v>27</v>
      </c>
      <c r="J35" s="352" t="s">
        <v>17</v>
      </c>
    </row>
    <row r="36" spans="1:10" s="159" customFormat="1" ht="18.75">
      <c r="A36" s="353"/>
      <c r="B36" s="162" t="s">
        <v>16</v>
      </c>
      <c r="C36" s="162" t="s">
        <v>22</v>
      </c>
      <c r="D36" s="353"/>
      <c r="E36" s="353"/>
      <c r="F36" s="353"/>
      <c r="G36" s="162" t="s">
        <v>24</v>
      </c>
      <c r="H36" s="162" t="s">
        <v>26</v>
      </c>
      <c r="I36" s="162" t="s">
        <v>16</v>
      </c>
      <c r="J36" s="353"/>
    </row>
    <row r="37" spans="1:10" s="168" customFormat="1" ht="18.75">
      <c r="A37" s="163"/>
      <c r="B37" s="163"/>
      <c r="C37" s="164"/>
      <c r="D37" s="165"/>
      <c r="E37" s="165"/>
      <c r="F37" s="166"/>
      <c r="G37" s="164"/>
      <c r="H37" s="164"/>
      <c r="I37" s="167"/>
      <c r="J37" s="163"/>
    </row>
    <row r="38" spans="1:10" s="168" customFormat="1" ht="18.75">
      <c r="A38" s="169"/>
      <c r="B38" s="169"/>
      <c r="C38" s="170"/>
      <c r="D38" s="171"/>
      <c r="E38" s="171"/>
      <c r="F38" s="172"/>
      <c r="G38" s="170"/>
      <c r="H38" s="170"/>
      <c r="I38" s="169"/>
      <c r="J38" s="169"/>
    </row>
    <row r="39" spans="1:10" s="168" customFormat="1" ht="18.75">
      <c r="A39" s="169"/>
      <c r="B39" s="169"/>
      <c r="C39" s="170"/>
      <c r="D39" s="171"/>
      <c r="E39" s="171"/>
      <c r="F39" s="172"/>
      <c r="G39" s="170"/>
      <c r="H39" s="170"/>
      <c r="I39" s="169"/>
      <c r="J39" s="169"/>
    </row>
    <row r="40" spans="1:10" s="168" customFormat="1" ht="18.75">
      <c r="A40" s="169"/>
      <c r="B40" s="169"/>
      <c r="C40" s="170"/>
      <c r="D40" s="171"/>
      <c r="E40" s="171"/>
      <c r="F40" s="172"/>
      <c r="G40" s="170"/>
      <c r="H40" s="170"/>
      <c r="I40" s="169"/>
      <c r="J40" s="169"/>
    </row>
    <row r="41" spans="1:10" s="168" customFormat="1" ht="18.75">
      <c r="A41" s="173"/>
      <c r="B41" s="173"/>
      <c r="C41" s="174"/>
      <c r="D41" s="175"/>
      <c r="E41" s="175"/>
      <c r="F41" s="176"/>
      <c r="G41" s="174"/>
      <c r="H41" s="174"/>
      <c r="I41" s="173"/>
      <c r="J41" s="173"/>
    </row>
    <row r="42" spans="1:10" ht="21" thickBot="1">
      <c r="A42" s="154"/>
      <c r="B42" s="154"/>
      <c r="C42" s="154"/>
      <c r="D42" s="154"/>
      <c r="E42" s="177" t="s">
        <v>14</v>
      </c>
      <c r="F42" s="178">
        <f>SUM(F37:F41)</f>
        <v>0</v>
      </c>
      <c r="G42" s="179"/>
      <c r="H42" s="179"/>
      <c r="I42" s="179"/>
      <c r="J42" s="154"/>
    </row>
    <row r="43" spans="1:10" ht="21" thickTop="1">
      <c r="E43" s="181"/>
      <c r="F43" s="182"/>
      <c r="G43" s="183"/>
      <c r="H43" s="183"/>
      <c r="I43" s="183"/>
    </row>
    <row r="44" spans="1:10">
      <c r="E44" s="181"/>
      <c r="F44" s="182"/>
      <c r="G44" s="183"/>
      <c r="H44" s="183"/>
      <c r="I44" s="183"/>
    </row>
    <row r="46" spans="1:10">
      <c r="B46" s="110" t="s">
        <v>162</v>
      </c>
      <c r="C46" s="111" t="s">
        <v>163</v>
      </c>
      <c r="D46" s="111"/>
      <c r="E46" s="111" t="s">
        <v>88</v>
      </c>
      <c r="F46" s="110" t="s">
        <v>162</v>
      </c>
      <c r="G46" s="111" t="s">
        <v>163</v>
      </c>
      <c r="H46" s="158" t="s">
        <v>296</v>
      </c>
      <c r="J46" s="158"/>
    </row>
    <row r="47" spans="1:10">
      <c r="B47" s="111"/>
      <c r="C47" s="111" t="s">
        <v>291</v>
      </c>
      <c r="D47" s="111"/>
      <c r="E47" s="111"/>
      <c r="F47" s="351" t="s">
        <v>377</v>
      </c>
      <c r="G47" s="351"/>
      <c r="H47" s="351"/>
      <c r="I47" s="351"/>
      <c r="J47" s="111"/>
    </row>
    <row r="48" spans="1:10">
      <c r="B48" s="158" t="s">
        <v>342</v>
      </c>
      <c r="C48" s="111"/>
      <c r="D48" s="111"/>
      <c r="E48" s="110" t="s">
        <v>164</v>
      </c>
      <c r="F48" s="351" t="s">
        <v>378</v>
      </c>
      <c r="G48" s="351"/>
      <c r="H48" s="351"/>
      <c r="I48" s="351"/>
      <c r="J48" s="111"/>
    </row>
    <row r="49" spans="1:9">
      <c r="B49" s="103"/>
      <c r="C49" s="103"/>
      <c r="F49" s="351" t="s">
        <v>343</v>
      </c>
      <c r="G49" s="351"/>
      <c r="H49" s="351"/>
      <c r="I49" s="351"/>
    </row>
    <row r="50" spans="1:9">
      <c r="B50" s="103"/>
      <c r="C50" s="103"/>
      <c r="F50" s="351" t="s">
        <v>295</v>
      </c>
      <c r="G50" s="351"/>
      <c r="H50" s="351"/>
      <c r="I50" s="351"/>
    </row>
    <row r="63" spans="1:9" s="159" customFormat="1">
      <c r="A63" s="339" t="s">
        <v>287</v>
      </c>
      <c r="B63" s="339"/>
      <c r="C63" s="339"/>
      <c r="D63" s="339"/>
      <c r="E63" s="339"/>
      <c r="F63" s="339"/>
      <c r="G63" s="339"/>
      <c r="H63" s="339"/>
      <c r="I63" s="339"/>
    </row>
    <row r="64" spans="1:9" s="159" customFormat="1">
      <c r="A64" s="339" t="s">
        <v>28</v>
      </c>
      <c r="B64" s="339"/>
      <c r="C64" s="339"/>
      <c r="D64" s="339"/>
      <c r="E64" s="339"/>
      <c r="F64" s="339"/>
      <c r="G64" s="339"/>
      <c r="H64" s="339"/>
      <c r="I64" s="339"/>
    </row>
    <row r="65" spans="1:10" s="159" customFormat="1">
      <c r="A65" s="339" t="s">
        <v>401</v>
      </c>
      <c r="B65" s="339"/>
      <c r="C65" s="339"/>
      <c r="D65" s="339"/>
      <c r="E65" s="339"/>
      <c r="F65" s="339"/>
      <c r="G65" s="339"/>
      <c r="H65" s="339"/>
      <c r="I65" s="339"/>
    </row>
    <row r="66" spans="1:10" s="159" customFormat="1" ht="18.75">
      <c r="A66" s="352" t="s">
        <v>0</v>
      </c>
      <c r="B66" s="161" t="s">
        <v>21</v>
      </c>
      <c r="C66" s="161" t="s">
        <v>2</v>
      </c>
      <c r="D66" s="352" t="s">
        <v>25</v>
      </c>
      <c r="E66" s="352" t="s">
        <v>4</v>
      </c>
      <c r="F66" s="352" t="s">
        <v>5</v>
      </c>
      <c r="G66" s="161" t="s">
        <v>2</v>
      </c>
      <c r="H66" s="161" t="s">
        <v>2</v>
      </c>
      <c r="I66" s="161" t="s">
        <v>27</v>
      </c>
      <c r="J66" s="352" t="s">
        <v>17</v>
      </c>
    </row>
    <row r="67" spans="1:10" s="159" customFormat="1" ht="18.75">
      <c r="A67" s="353"/>
      <c r="B67" s="162" t="s">
        <v>16</v>
      </c>
      <c r="C67" s="162" t="s">
        <v>22</v>
      </c>
      <c r="D67" s="353"/>
      <c r="E67" s="353"/>
      <c r="F67" s="353"/>
      <c r="G67" s="162" t="s">
        <v>24</v>
      </c>
      <c r="H67" s="162" t="s">
        <v>26</v>
      </c>
      <c r="I67" s="162" t="s">
        <v>16</v>
      </c>
      <c r="J67" s="353"/>
    </row>
    <row r="68" spans="1:10" s="168" customFormat="1" ht="18.75">
      <c r="A68" s="163"/>
      <c r="B68" s="163"/>
      <c r="C68" s="164"/>
      <c r="D68" s="165"/>
      <c r="E68" s="165"/>
      <c r="F68" s="166"/>
      <c r="G68" s="164"/>
      <c r="H68" s="164"/>
      <c r="I68" s="167"/>
      <c r="J68" s="163"/>
    </row>
    <row r="69" spans="1:10" s="168" customFormat="1" ht="18.75">
      <c r="A69" s="169"/>
      <c r="B69" s="169"/>
      <c r="C69" s="170"/>
      <c r="D69" s="171"/>
      <c r="E69" s="171"/>
      <c r="F69" s="172"/>
      <c r="G69" s="170"/>
      <c r="H69" s="170"/>
      <c r="I69" s="169"/>
      <c r="J69" s="169"/>
    </row>
    <row r="70" spans="1:10" s="168" customFormat="1" ht="18.75">
      <c r="A70" s="169"/>
      <c r="B70" s="169"/>
      <c r="C70" s="170"/>
      <c r="D70" s="171"/>
      <c r="E70" s="171"/>
      <c r="F70" s="172"/>
      <c r="G70" s="170"/>
      <c r="H70" s="170"/>
      <c r="I70" s="169"/>
      <c r="J70" s="169"/>
    </row>
    <row r="71" spans="1:10" s="168" customFormat="1" ht="18.75">
      <c r="A71" s="169"/>
      <c r="B71" s="169"/>
      <c r="C71" s="170"/>
      <c r="D71" s="171"/>
      <c r="E71" s="171"/>
      <c r="F71" s="172"/>
      <c r="G71" s="170"/>
      <c r="H71" s="170"/>
      <c r="I71" s="169"/>
      <c r="J71" s="169"/>
    </row>
    <row r="72" spans="1:10" s="168" customFormat="1" ht="18.75">
      <c r="A72" s="173"/>
      <c r="B72" s="173"/>
      <c r="C72" s="174"/>
      <c r="D72" s="175"/>
      <c r="E72" s="175"/>
      <c r="F72" s="176"/>
      <c r="G72" s="174"/>
      <c r="H72" s="174"/>
      <c r="I72" s="173"/>
      <c r="J72" s="173"/>
    </row>
    <row r="73" spans="1:10" ht="21" thickBot="1">
      <c r="A73" s="154"/>
      <c r="B73" s="154"/>
      <c r="C73" s="154"/>
      <c r="D73" s="154"/>
      <c r="E73" s="177" t="s">
        <v>14</v>
      </c>
      <c r="F73" s="178">
        <f>SUM(F68:F72)</f>
        <v>0</v>
      </c>
      <c r="G73" s="179"/>
      <c r="H73" s="179"/>
      <c r="I73" s="179"/>
      <c r="J73" s="154"/>
    </row>
    <row r="74" spans="1:10" ht="21" thickTop="1">
      <c r="E74" s="181"/>
      <c r="F74" s="182"/>
      <c r="G74" s="183"/>
      <c r="H74" s="183"/>
      <c r="I74" s="183"/>
    </row>
    <row r="75" spans="1:10">
      <c r="E75" s="181"/>
      <c r="F75" s="182"/>
      <c r="G75" s="183"/>
      <c r="H75" s="183"/>
      <c r="I75" s="183"/>
    </row>
    <row r="77" spans="1:10">
      <c r="B77" s="110" t="s">
        <v>162</v>
      </c>
      <c r="C77" s="111" t="s">
        <v>163</v>
      </c>
      <c r="D77" s="111"/>
      <c r="E77" s="111" t="s">
        <v>88</v>
      </c>
      <c r="F77" s="110" t="s">
        <v>162</v>
      </c>
      <c r="G77" s="111" t="s">
        <v>163</v>
      </c>
      <c r="H77" s="158" t="s">
        <v>296</v>
      </c>
      <c r="J77" s="158"/>
    </row>
    <row r="78" spans="1:10">
      <c r="B78" s="111"/>
      <c r="C78" s="111" t="s">
        <v>291</v>
      </c>
      <c r="D78" s="111"/>
      <c r="E78" s="111"/>
      <c r="F78" s="351" t="s">
        <v>377</v>
      </c>
      <c r="G78" s="351"/>
      <c r="H78" s="351"/>
      <c r="I78" s="351"/>
      <c r="J78" s="111"/>
    </row>
    <row r="79" spans="1:10">
      <c r="B79" s="158" t="s">
        <v>342</v>
      </c>
      <c r="C79" s="111"/>
      <c r="D79" s="111"/>
      <c r="E79" s="110" t="s">
        <v>164</v>
      </c>
      <c r="F79" s="351" t="s">
        <v>378</v>
      </c>
      <c r="G79" s="351"/>
      <c r="H79" s="351"/>
      <c r="I79" s="351"/>
      <c r="J79" s="111"/>
    </row>
    <row r="80" spans="1:10">
      <c r="B80" s="103"/>
      <c r="C80" s="103"/>
      <c r="F80" s="351" t="s">
        <v>343</v>
      </c>
      <c r="G80" s="351"/>
      <c r="H80" s="351"/>
      <c r="I80" s="351"/>
    </row>
    <row r="81" spans="2:9">
      <c r="B81" s="103"/>
      <c r="C81" s="103"/>
      <c r="F81" s="351" t="s">
        <v>295</v>
      </c>
      <c r="G81" s="351"/>
      <c r="H81" s="351"/>
      <c r="I81" s="351"/>
    </row>
  </sheetData>
  <mergeCells count="36">
    <mergeCell ref="J66:J67"/>
    <mergeCell ref="F78:I78"/>
    <mergeCell ref="F79:I79"/>
    <mergeCell ref="F80:I80"/>
    <mergeCell ref="F81:I81"/>
    <mergeCell ref="A63:I63"/>
    <mergeCell ref="A64:I64"/>
    <mergeCell ref="A65:I65"/>
    <mergeCell ref="A66:A67"/>
    <mergeCell ref="D66:D67"/>
    <mergeCell ref="E66:E67"/>
    <mergeCell ref="F66:F67"/>
    <mergeCell ref="A1:I1"/>
    <mergeCell ref="A2:I2"/>
    <mergeCell ref="A3:I3"/>
    <mergeCell ref="A4:A5"/>
    <mergeCell ref="D4:D5"/>
    <mergeCell ref="E4:E5"/>
    <mergeCell ref="F4:F5"/>
    <mergeCell ref="J35:J36"/>
    <mergeCell ref="J4:J5"/>
    <mergeCell ref="F16:I16"/>
    <mergeCell ref="A32:I32"/>
    <mergeCell ref="A33:I33"/>
    <mergeCell ref="A34:I34"/>
    <mergeCell ref="F17:I17"/>
    <mergeCell ref="F18:I18"/>
    <mergeCell ref="F19:I19"/>
    <mergeCell ref="F47:I47"/>
    <mergeCell ref="F48:I48"/>
    <mergeCell ref="F49:I49"/>
    <mergeCell ref="F50:I50"/>
    <mergeCell ref="A35:A36"/>
    <mergeCell ref="D35:D36"/>
    <mergeCell ref="E35:E36"/>
    <mergeCell ref="F35:F36"/>
  </mergeCells>
  <phoneticPr fontId="2" type="noConversion"/>
  <pageMargins left="0.55118110236220497" right="0.34055118099999998" top="0.34055118099999998" bottom="0.39370078740157499" header="0.511811023622047" footer="0.511811023622047"/>
  <pageSetup paperSize="9" scale="88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18</vt:i4>
      </vt:variant>
      <vt:variant>
        <vt:lpstr>ช่วงที่มีชื่อ</vt:lpstr>
      </vt:variant>
      <vt:variant>
        <vt:i4>4</vt:i4>
      </vt:variant>
    </vt:vector>
  </HeadingPairs>
  <TitlesOfParts>
    <vt:vector size="22" baseType="lpstr">
      <vt:lpstr>คำอธิบาย</vt:lpstr>
      <vt:lpstr>1.1 เงินสดฯ</vt:lpstr>
      <vt:lpstr>1.2งบกระทบยอดฯ</vt:lpstr>
      <vt:lpstr>งบกระทบยอด</vt:lpstr>
      <vt:lpstr>เงินฝากไม่มีรายตัว</vt:lpstr>
      <vt:lpstr>2.ฐานะเงินทดรองฯ_เฉพาะศูนย์เขต</vt:lpstr>
      <vt:lpstr>3.ลูกหนี้ฯ</vt:lpstr>
      <vt:lpstr>4.ค้างรับ กบ.</vt:lpstr>
      <vt:lpstr>5.เงินจ่ายล่วงหน้า</vt:lpstr>
      <vt:lpstr>6.คชจ.ล่วงหน้า-ภัยพิบัติ</vt:lpstr>
      <vt:lpstr>7.งานระหว่างก่อสร้าง</vt:lpstr>
      <vt:lpstr>8.เจ้าหนี้ฯ</vt:lpstr>
      <vt:lpstr>9.รับสินค้า-ใบสำคัญ</vt:lpstr>
      <vt:lpstr>10.ใบสำคัญค้างจ่าย</vt:lpstr>
      <vt:lpstr>ร.๑-งทร.รับฯ-ภัยพิบัติ</vt:lpstr>
      <vt:lpstr>11.เงินรับฝากอื่น</vt:lpstr>
      <vt:lpstr>12.เงินประกันผลงาน</vt:lpstr>
      <vt:lpstr>13.เงินประกันสัญญา</vt:lpstr>
      <vt:lpstr>'1.1 เงินสดฯ'!Print_Area</vt:lpstr>
      <vt:lpstr>'1.2งบกระทบยอดฯ'!Print_Area</vt:lpstr>
      <vt:lpstr>'2.ฐานะเงินทดรองฯ_เฉพาะศูนย์เขต'!Print_Area</vt:lpstr>
      <vt:lpstr>คำอธิบาย!Print_Area</vt:lpstr>
    </vt:vector>
  </TitlesOfParts>
  <Company>Dream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DDPM-USER</cp:lastModifiedBy>
  <cp:lastPrinted>2024-01-08T03:57:08Z</cp:lastPrinted>
  <dcterms:created xsi:type="dcterms:W3CDTF">2010-09-26T07:39:16Z</dcterms:created>
  <dcterms:modified xsi:type="dcterms:W3CDTF">2024-01-08T03:57:10Z</dcterms:modified>
</cp:coreProperties>
</file>