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5E06077-82C7-424F-83BD-F8F6111F4C8F}" xr6:coauthVersionLast="47" xr6:coauthVersionMax="47" xr10:uidLastSave="{00000000-0000-0000-0000-000000000000}"/>
  <bookViews>
    <workbookView xWindow="-120" yWindow="-120" windowWidth="20730" windowHeight="11160" xr2:uid="{D2BFE20F-8C96-45D7-8960-1DCD153A51A5}"/>
  </bookViews>
  <sheets>
    <sheet name="พจนานุกรมต้นฉบับ 2566" sheetId="1" r:id="rId1"/>
  </sheets>
  <externalReferences>
    <externalReference r:id="rId2"/>
    <externalReference r:id="rId3"/>
    <externalReference r:id="rId4"/>
    <externalReference r:id="rId5"/>
  </externalReferences>
  <definedNames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25" localSheetId="0">#REF!</definedName>
    <definedName name="_ddd125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ddde2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'พจนานุกรมต้นฉบับ 2566'!$A$15:$H$62</definedName>
    <definedName name="A" localSheetId="0">'พจนานุกรมต้นฉบับ 2566'!#REF!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BBB">#REF!</definedName>
    <definedName name="code1">#REF!</definedName>
    <definedName name="code2">#REF!</definedName>
    <definedName name="d">#REF!</definedName>
    <definedName name="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ormu">#REF!,#REF!,#REF!,#REF!,#REF!,#REF!,#REF!,#REF!,#REF!,#REF!</definedName>
    <definedName name="GGG" localSheetId="0">#REF!</definedName>
    <definedName name="GGG">#REF!</definedName>
    <definedName name="iop" localSheetId="0">#REF!</definedName>
    <definedName name="iop">#REF!</definedName>
    <definedName name="jhjhjh">#REF!</definedName>
    <definedName name="kk" localSheetId="0">#REF!</definedName>
    <definedName name="kk">#REF!</definedName>
    <definedName name="kkkk">#REF!</definedName>
    <definedName name="open" localSheetId="0">#REF!</definedName>
    <definedName name="open">#REF!</definedName>
    <definedName name="po" localSheetId="0">#REF!</definedName>
    <definedName name="po">#REF!</definedName>
    <definedName name="_xlnm.Print_Area" localSheetId="0">'พจนานุกรมต้นฉบับ 2566'!$B$1:$T$467</definedName>
    <definedName name="_xlnm.Print_Titles" localSheetId="0">'พจนานุกรมต้นฉบับ 2566'!$1:$3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กกกก">#REF!</definedName>
    <definedName name="กนส">#REF!</definedName>
    <definedName name="กลุ่มภาค">'[1]data list (ย่อ)'!$Q$3:$Q$8</definedName>
    <definedName name="ข้อขัดแย้งของชื่อ" localSheetId="0">#REF!</definedName>
    <definedName name="ข้อขัดแย้งของชื่อ">#REF!</definedName>
    <definedName name="ค่าใช้จ่ายต่างประเทศ" localSheetId="0">#REF!</definedName>
    <definedName name="ค่าใช้จ่ายต่างประเทศ">#REF!</definedName>
    <definedName name="เครื่องจักรกล_กรมปภสภาพ" localSheetId="0">#REF!</definedName>
    <definedName name="เครื่องจักรกล_กรมปภสภาพ">#REF!</definedName>
    <definedName name="เครื่องจักรกล_กรมปภสภาพNOE" localSheetId="0">#REF!</definedName>
    <definedName name="เครื่องจักรกล_กรมปภสภาพNOE">#REF!</definedName>
    <definedName name="เครื่องจักรกล_แท็บไขว้" localSheetId="0">#REF!</definedName>
    <definedName name="เครื่องจักรกล_แท็บไขว้">#REF!</definedName>
    <definedName name="จังหวัด">[1]หน่วยงาน!$G$2:$G$80</definedName>
    <definedName name="ช18">'[2]data list'!$G$4:$G$5</definedName>
    <definedName name="ช19">'[3]data list'!$I$4:$I$7</definedName>
    <definedName name="ช20">'[3]data list'!$J$4:$J$8</definedName>
    <definedName name="ดด">#REF!</definedName>
    <definedName name="ย1">'[1]data list (ย่อ)'!$A$4:$A$8</definedName>
    <definedName name="ย2">'[1]data list (ย่อ)'!$B$4:$B$10</definedName>
    <definedName name="ย3">'[1]data list (ย่อ)'!$C$4:$C$9</definedName>
    <definedName name="ย4">'[1]data list (ย่อ)'!$D$4:$D$7</definedName>
    <definedName name="ย5">'[1]data list (ย่อ)'!$E$4:$E$5</definedName>
    <definedName name="ย6">'[1]data list (ย่อ)'!$F$4:$F$13</definedName>
    <definedName name="ยย1">'[1]data list (ย่อ)'!#REF!</definedName>
    <definedName name="รถติดตคั้งเครื่องสูบน้ำ">#REF!</definedName>
    <definedName name="รถผลิตน้ำ">#REF!</definedName>
    <definedName name="ลุ่มน้ำ">[1]หน่วยงาน!$E$2:$E$28</definedName>
    <definedName name="ลุ่มน้ำหลัก">'[4]dropdown list'!$A$11:$A$41</definedName>
    <definedName name="สสสสสสสส">#REF!</definedName>
    <definedName name="หน่วยงาน2">[1]หน่วยงาน!$B$3:$B$22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45" i="1" l="1"/>
  <c r="N434" i="1"/>
  <c r="N433" i="1" s="1"/>
  <c r="N432" i="1" s="1"/>
  <c r="N392" i="1"/>
  <c r="N391" i="1" s="1"/>
  <c r="N384" i="1"/>
  <c r="N383" i="1" s="1"/>
  <c r="N377" i="1"/>
  <c r="N374" i="1"/>
  <c r="K369" i="1"/>
  <c r="N368" i="1"/>
  <c r="N188" i="1"/>
  <c r="N123" i="1"/>
  <c r="N113" i="1"/>
  <c r="N88" i="1"/>
  <c r="N49" i="1"/>
  <c r="N45" i="1"/>
  <c r="N40" i="1" s="1"/>
  <c r="N39" i="1" s="1"/>
  <c r="N42" i="1"/>
  <c r="N37" i="1"/>
  <c r="N34" i="1"/>
  <c r="N33" i="1" s="1"/>
  <c r="N30" i="1"/>
  <c r="N28" i="1" s="1"/>
  <c r="N20" i="1"/>
  <c r="N18" i="1"/>
  <c r="N10" i="1"/>
  <c r="N9" i="1"/>
  <c r="N8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N367" i="1" l="1"/>
  <c r="N366" i="1" s="1"/>
  <c r="N187" i="1" s="1"/>
  <c r="N186" i="1" s="1"/>
  <c r="N7" i="1"/>
  <c r="N6" i="1" s="1"/>
  <c r="N17" i="1"/>
  <c r="N16" i="1" s="1"/>
  <c r="M123" i="1"/>
  <c r="N62" i="1"/>
  <c r="N61" i="1" s="1"/>
  <c r="Q60" i="1" l="1"/>
</calcChain>
</file>

<file path=xl/sharedStrings.xml><?xml version="1.0" encoding="utf-8"?>
<sst xmlns="http://schemas.openxmlformats.org/spreadsheetml/2006/main" count="2232" uniqueCount="754">
  <si>
    <t xml:space="preserve">พจนานุกรมจัดสรรงบประมาณรายจ่ายประจำปีงบประมาณ พ.ศ. 2566  ของกรมป้องกันและบรรเทาสาธารณภัย </t>
  </si>
  <si>
    <t>ลำดับ</t>
  </si>
  <si>
    <t>รายการ/ผลผลิต/โครงการ/กิจกรรมหลัก/ย่อย/รอง/สนับสนุน</t>
  </si>
  <si>
    <t>ประเภทงบรายจ่าย</t>
  </si>
  <si>
    <t>หน่วยงาน</t>
  </si>
  <si>
    <t>จำนวน</t>
  </si>
  <si>
    <t>หน่วยนับ</t>
  </si>
  <si>
    <t>ราคาต่อหน่วย</t>
  </si>
  <si>
    <t xml:space="preserve">งบประมาณ 
พ.ศ.2565 
</t>
  </si>
  <si>
    <t>รวมงบประมาณทั้งสิ้น</t>
  </si>
  <si>
    <t>รหัสกิจกรรมหลัก</t>
  </si>
  <si>
    <t>รหัสงบประมาณ</t>
  </si>
  <si>
    <t>งบประมาณ : (แผนงานบุคลากรภาครัฐ + แผนงานยุทธศาสตร์)</t>
  </si>
  <si>
    <t xml:space="preserve">งบประมาณ : (แผนงานยุทธศาสตร์) 1 แผนงาน  </t>
  </si>
  <si>
    <t xml:space="preserve">งบประมาณ : (แผนงานบูรณาการ) </t>
  </si>
  <si>
    <t xml:space="preserve">แผนงาน :  แผนงานบุคลากรภาครัฐ 1 แผนงาน  </t>
  </si>
  <si>
    <t>ครุภัณฑ์</t>
  </si>
  <si>
    <t>สิ่งก่อสร้าง</t>
  </si>
  <si>
    <t xml:space="preserve">แผนงาน :  แผนงานบุคลากรภาครัฐ </t>
  </si>
  <si>
    <t xml:space="preserve">ผลผลิต : รายการค่าใช้จ่ายบุคลากรภาครัฐพัฒนาระบบการเตรียมพร้อมแห่งชาติและระบบบริหารจัดการภัยพิบัติ </t>
  </si>
  <si>
    <t>รายการค่าใช้จ่ายบุคลากรภาครัฐ เพื่อป้องกัน ฟื้นฟู และจัดการภัยพิบัติ</t>
  </si>
  <si>
    <t>15006668310700000</t>
  </si>
  <si>
    <t>15006140003001000000</t>
  </si>
  <si>
    <t>1. งบบุคลากร</t>
  </si>
  <si>
    <t>กจ./กค.</t>
  </si>
  <si>
    <t>1.1 ข้าราชการ</t>
  </si>
  <si>
    <t>1.1.1 เงินเดือน</t>
  </si>
  <si>
    <t>(1) อัตราเดิม</t>
  </si>
  <si>
    <t>อัตรา</t>
  </si>
  <si>
    <t>1.1.2 เงินเพิ่มอื่นที่จ่ายควบกับเงินเดือน</t>
  </si>
  <si>
    <t>(1) เงินประจำตำแหน่ง</t>
  </si>
  <si>
    <t>(2) ค่าตอบแทนรายเดือน</t>
  </si>
  <si>
    <t xml:space="preserve">(3) เงินเพิ่มสำหรับตำแหน่งที่มีเหตุพิเศษ (พ.ต.ก.) </t>
  </si>
  <si>
    <t xml:space="preserve">(4) เงินเพิ่มสำหรับตำแหน่งที่มีเหตุพิเศษ (พ.น.อ.) </t>
  </si>
  <si>
    <t xml:space="preserve">(5) เงินเพิ่มการครองชีพชั่วคราว </t>
  </si>
  <si>
    <t>(6) เงินเพิ่ม พ.ส.ร (เงินเพิ่มพิเศษสำหรับการสู้รบ)</t>
  </si>
  <si>
    <t>(7) เงิน ส.ป.พ. (เงินสวัสดิการสำหรับผู้ปฏิบัติงานประจำสำนักงานในพื้นที่พิเศษ)</t>
  </si>
  <si>
    <t>1.2 ลูกจ้างประจำ</t>
  </si>
  <si>
    <t>1.2.1 ค่าจ้างประจำ</t>
  </si>
  <si>
    <t>1.2.2 เงินเพิ่มอื่นที่จ่ายควบกับค่าจ้างประจำ</t>
  </si>
  <si>
    <t>(1)  เงิน พ.ส.ร. (เงินเพิ่มพิเศษสำหรับการสู้รบ)</t>
  </si>
  <si>
    <t>(2) เงิน ส.ป.พ. (เงินสวัสดิการสำหรับผู้ปฏิบัติงานประจำสำนักงานในพื้นที่พิเศษ)</t>
  </si>
  <si>
    <t>1.3 พนักงานราชการ</t>
  </si>
  <si>
    <t>1.3.1 ค่าตอบแทนพนักงานราชการ</t>
  </si>
  <si>
    <t>(2) อัตราใหม่ (ทดแทนข้าราชการเกษียณ)</t>
  </si>
  <si>
    <t>1.3.2 เงินอื่นๆ ที่จ่ายควบกับค่าตอบแทนพนักงานราชการ</t>
  </si>
  <si>
    <t>(1) ค่าครองชีพชั่วคราว</t>
  </si>
  <si>
    <t>2. งบดำเนินงาน</t>
  </si>
  <si>
    <t>15006140003002000000</t>
  </si>
  <si>
    <t xml:space="preserve"> 2.1 ค่าตอบแทน</t>
  </si>
  <si>
    <t xml:space="preserve">   2.1.1  ค่าเช่าบ้าน</t>
  </si>
  <si>
    <t xml:space="preserve"> คน</t>
  </si>
  <si>
    <t xml:space="preserve">   2.1.2 ค่าตอบแทนพิเศษเงินเดือนเต็มขั้น </t>
  </si>
  <si>
    <t xml:space="preserve">   (1) ข้าราชการ</t>
  </si>
  <si>
    <t xml:space="preserve">   (2) ลูกจ้างประจำ</t>
  </si>
  <si>
    <t xml:space="preserve">   1.3  เงินตอบแทนสวัสดิการสำหรับผู้ปฏิบัติงานประจำสำนักงานในพื้นที่พิเศษ (สปพ.)</t>
  </si>
  <si>
    <t xml:space="preserve">   (3) พนักงานราชการ</t>
  </si>
  <si>
    <t xml:space="preserve">  2.2 ค่าใช้สอย</t>
  </si>
  <si>
    <t xml:space="preserve">   2.2.1  ค่าประกันสังคม</t>
  </si>
  <si>
    <t xml:space="preserve">   2.2.2  เงินสมทบกองทุนเงินทดแทน</t>
  </si>
  <si>
    <t>แผนงาน : แผนงานยุทธศาสตร์พัฒนาระบบการเตรียมพร้อมแห่งชาติและระบบบริหารจัดการภัยพิบัติ</t>
  </si>
  <si>
    <t>1. โครงการความร่วมมือระหว่างกระทรวงมหาดไทย โดยกรมป้องกันและบรรเทา
สาธารณภัยกับกองทัพบกในการจัดหาอากาศยานปีกหมุน (Helicopter) เพิ่มประสิทธิภาพในการแก้ไขปัญหาสาธารณภัย</t>
  </si>
  <si>
    <t xml:space="preserve"> กิจกรรมหลัก : จัดหาวัสดุ อุปกรณ์ เครื่องมือ เครื่องใช้สำหรับการประสานให้ความช่วยเหลือและก่อสร้าง ปรับปรุง ฟื้นฟู บูรณะโครงสร้างพื้นฐาน</t>
  </si>
  <si>
    <r>
      <t xml:space="preserve">โครงการความร่วมมือระหว่างกระทรวงมหาดไทย โดยกรมป้องกันและบรรเทาสาธารณภัยกับกองทัพบกในการจัดหาอากาศยานปีกหมุน (Helicopter) เพิ่มประสิทธิภาพในการแก้ไขปัญหาสาธารณภัย (ระยะที่ 2) แขวงดุสิต เขตดุสิต กรุงเทพมหานคร 2 ลำ (ลำ 3-4)
</t>
    </r>
    <r>
      <rPr>
        <sz val="16"/>
        <rFont val="TH SarabunPSK"/>
        <family val="2"/>
      </rPr>
      <t xml:space="preserve"> - ตั้งงบประมาณปี 2563 วงเงิน 372,495,200 บาท
 - ตั้งงบประมาณปี 2564 วงเงิน 744,990,400 บาท
 - ตั้งงบประมาณปี 2565 วงเงิน 588,742,800 บาท
 - ตั้งงบประมาณปี 2566 วงเงิน 279,371,400 บาท</t>
    </r>
    <r>
      <rPr>
        <b/>
        <sz val="16"/>
        <rFont val="TH SarabunPSK"/>
        <family val="2"/>
      </rPr>
      <t xml:space="preserve">
 </t>
    </r>
  </si>
  <si>
    <t>มส.</t>
  </si>
  <si>
    <t>ลำ</t>
  </si>
  <si>
    <t>15006660163900000</t>
  </si>
  <si>
    <t>15006080007003120001</t>
  </si>
  <si>
    <t>ครุภัณฑ์อื่นๆ : ซ่อมบำรุงรักษาอากาศยานปีกหมุน</t>
  </si>
  <si>
    <t>15006080007003120002</t>
  </si>
  <si>
    <t xml:space="preserve">ค่าใช้จ่ายสนับสนุนการปฏิบัติงานอากาศยานปีกหมุนด้านสาธารณภัย ตลอดจนการจัดทำแผนการบริหารเครื่องจักรกลสาธารณภัย แผนการฝึกซ้อมการใช้อุปกรณ์ 
</t>
  </si>
  <si>
    <t>เดือน</t>
  </si>
  <si>
    <t>15006080007002000000</t>
  </si>
  <si>
    <t xml:space="preserve">ค่าใช้จ่ายในการสนับสนุน อำนวยการ ประสานการปฏิบัติการในการจัดการ
สาธารณภัย
</t>
  </si>
  <si>
    <t>ศอ.</t>
  </si>
  <si>
    <t>ครั้ง</t>
  </si>
  <si>
    <t>สส.</t>
  </si>
  <si>
    <t>การกำกับ ติดตาม การบริหารจัดการอากาศยานปีกหมุน</t>
  </si>
  <si>
    <t>ผู้บริหาร</t>
  </si>
  <si>
    <t xml:space="preserve">ผลผลิตที่ 1 การป้องกันและลดผลกระทบ
  </t>
  </si>
  <si>
    <t xml:space="preserve">กิจกรรมหลัก : วางแผน/มาตรการ/บูรณาการป้องกันและลดผลกระทบจากสาธารณภัย
</t>
  </si>
  <si>
    <t>ก.ย่อย</t>
  </si>
  <si>
    <t xml:space="preserve">1.1 จัดทำแผน/มาตรการ/ป้องกันและลดผลกระทบจากสาธารณภัย
</t>
  </si>
  <si>
    <t>1.1.1</t>
  </si>
  <si>
    <t xml:space="preserve">โครงการขับเคลื่อนยุทธศาสตร์กรมป้องกันและบรรเทาสาธารณภัย 
พ.ศ. 2565 - 2570 </t>
  </si>
  <si>
    <t>นส.</t>
  </si>
  <si>
    <t>แผน</t>
  </si>
  <si>
    <t>15006660001900000</t>
  </si>
  <si>
    <t>15006080001002000000</t>
  </si>
  <si>
    <t>1.1.2</t>
  </si>
  <si>
    <t>โครงการขับเคลื่อนแนวทางการปฏิบัติงานของ ปภ. (แผนพัฒนาองค์กร ปภ. พ.ศ. 2566 - 2567 )</t>
  </si>
  <si>
    <t>1.1.3</t>
  </si>
  <si>
    <t>โครงการจัดทำแผนบริหารความเสี่ยง ปภ. พ.ศ. 2566</t>
  </si>
  <si>
    <t>1.1.4</t>
  </si>
  <si>
    <t xml:space="preserve">โครงการขับเคลื่อนแผนการป้องกันและบรรเทาสาธารณภัยของส่วนภูมิภาคและท้องถิ่น 
 </t>
  </si>
  <si>
    <t>1.1.5</t>
  </si>
  <si>
    <t>โครงการขับเคลื่อนแผนแม่บทการจัดการความเสี่ยงจากสาธารณภัย 
(แผนแม่บทการป้องกันและให้ความช่วยเหลือผู้ประสบอุทกภัย  
วาตภัย และโคลนถล่ม )</t>
  </si>
  <si>
    <t>โครงการ</t>
  </si>
  <si>
    <t>1.1.6</t>
  </si>
  <si>
    <t xml:space="preserve">การขับเคลื่อนคณะกรรมการป้องกันและบรรเทาสาธารณภัยแห่งชาติ (กปภ.ช.) </t>
  </si>
  <si>
    <t>1.1.7</t>
  </si>
  <si>
    <t>การจัดพิมพ์แผนการป้องกันและบรรเทาสาธารณภัยแห่งชาติ 
พ.ศ. 2564-2570</t>
  </si>
  <si>
    <t>เล่ม</t>
  </si>
  <si>
    <t>1.1.8</t>
  </si>
  <si>
    <t>การขับเคลื่อนนโยบายการป้องกันอุบัติภัยแห่งชาติ และการดำเนินงานภายใต้คณะกรรมการป้องกันอุบัติภัยแห่งชาติ (กปอ.) และคณะอนุกรรมการ
ที่เกี่ยวข้อง</t>
  </si>
  <si>
    <t>1.1.9</t>
  </si>
  <si>
    <t>การจัดทำ/พัฒนางานด้านนโยบายการป้องกันและและอุบัติภัยแห่งชาติ</t>
  </si>
  <si>
    <t>1.1.10</t>
  </si>
  <si>
    <t>การจัดทำ/พัฒนา/ขับเคลื่อนแผนการป้องกันและบรรเทาสาธารณภัย
ที่เกิดจากมนุษย์</t>
  </si>
  <si>
    <t xml:space="preserve">   1 /4</t>
  </si>
  <si>
    <t>แผน/ครั้ง</t>
  </si>
  <si>
    <t>1.1.11</t>
  </si>
  <si>
    <t>ขับเคลื่อนการดำเนินงานเชิงบูรณาการด้านการจัดการสาธารณภัยในมิติ
ด้านความมั่นคง</t>
  </si>
  <si>
    <t>1.1.12</t>
  </si>
  <si>
    <t>การพัฒนาและขับเคลื่อนแผนแม่บทพัฒนาความปลอดภัยด้านอัคคีภัยแห่งชาติ</t>
  </si>
  <si>
    <t>15006080001005000001</t>
  </si>
  <si>
    <t>1.1.13</t>
  </si>
  <si>
    <t>การจัดทำแผนป้องกันและแก้ไขปัญหาอัคคีภัยในระดับพื้นที่</t>
  </si>
  <si>
    <t>15006080001005000002</t>
  </si>
  <si>
    <t>1.1.14</t>
  </si>
  <si>
    <t>การจัดทำงบประมาณรายจ่ายประจำปีงบประมาณ พ.ศ. 2567</t>
  </si>
  <si>
    <t>1.1.15</t>
  </si>
  <si>
    <t>การบริหารงบประมาณรายจ่ายประจำปีงบประมาณ พ.ศ. 2566</t>
  </si>
  <si>
    <t>1.1.16</t>
  </si>
  <si>
    <t>การจัดทำคู่มืองบประมาณกรมป้องกันและบรรเทาสาธารณภัย</t>
  </si>
  <si>
    <t>1.1.17</t>
  </si>
  <si>
    <t>การติดตามผลการดำเนินงานตามแผน
ปฏิบัติงานและแผนการใช้จ่ายงบประมาณประจำปีงบประมาณ 
พ.ศ. 2566 ผ่านคณะกรรมการติดตาม เร่งรัดการเบิกจ่ายงบประมาณรายจ่ายประจำปีงบประมาณ พ.ศ. 2566</t>
  </si>
  <si>
    <t>4/6</t>
  </si>
  <si>
    <t>ครั้ง/รุ่น</t>
  </si>
  <si>
    <t>1.1.18</t>
  </si>
  <si>
    <t>การติดตามและประเมินผลตามนโยบายหรือโครงการสำคัญ
     - การติดตามนโยบายสำคัญของรัฐบาล
     - การติดตามผลการดำเนินงานตามกลไกประชารัฐ
     - การติดตามผลการดำเนินงานตามภารกิจสำคัญของกระทรวงมหาดไทย
     - การดำเนินงานตัวชีวัดตามเอกสารของสำนักงบประมาณประจำปีงบประมาณ
     - การติดตามและประเมินผลนโยบายเน้นหนัก ปภ. ประจำปี พ.ศ. 2566 (DDPM+S)</t>
  </si>
  <si>
    <t>1.1.19</t>
  </si>
  <si>
    <t>การจัดทำรายงานประจำปี 2565
 (Annual Report 2022)</t>
  </si>
  <si>
    <t>1.1.20</t>
  </si>
  <si>
    <t>การติดตามและประเมินผลแผนการป้องกัน
และบรรเทาสาธารณภัยแห่งชาติ พ.ศ.2564 - 2570</t>
  </si>
  <si>
    <t>1.1.21</t>
  </si>
  <si>
    <t>สนับสนุนการปฏิบัติภารกิจกองนโยบายป้องกันและบรรเทา
สาธารณภัย</t>
  </si>
  <si>
    <t>1.1.22</t>
  </si>
  <si>
    <t xml:space="preserve">การจัดชุดเฝ้าระวังและรายงานติดตามสถานการณ์ฉุกเฉิน
ตลอด 24 ชั่วโมง </t>
  </si>
  <si>
    <t>วัน</t>
  </si>
  <si>
    <t>1.1.23</t>
  </si>
  <si>
    <t>การกำกับ ติดตาม ชี้แนะการปฏิบัติงานตามแผน มาตรการ 
ระบบการป้องกันและบรรเทาสาธารณภัยของผู้บริหารระดับสูง ปภ.</t>
  </si>
  <si>
    <t xml:space="preserve">1.2 ดำเนินงานตามมาตรการบูรณาการความปลอดภัยทางถนน
</t>
  </si>
  <si>
    <t>กิจกรรม</t>
  </si>
  <si>
    <t>1.2.1</t>
  </si>
  <si>
    <t>มาตรการการป้องกันและลดอุบัติเหตุทางถนนตลอดทั้งปี</t>
  </si>
  <si>
    <t>บถ.</t>
  </si>
  <si>
    <t>1)</t>
  </si>
  <si>
    <t>การจัดประชุมคณะกรรมการ นปถ. คณะกรรมการ ศปถ. คณะอนุกรรมการ คณะทำงานและการประชุมร่วมกันระหว่างหน่วยงาน (ส่วนกลาง)</t>
  </si>
  <si>
    <t>2)</t>
  </si>
  <si>
    <t>จัดตั้งศูนย์อำนวยการป้องกันและลดอุบัติเหตุ
ทางถนนช่วงเทศกาลปีใหม่และสงกรานต์ ปี 2566 และศูนย์ปฏิบัติการร่วมป้องกันและลดอุบัติเหตุทางถนนช่วงเทศกาลปีใหม่และสงกรานต์ 2566 ระดับจังหวัด อำเภอ</t>
  </si>
  <si>
    <t>76/1</t>
  </si>
  <si>
    <t>จังหวัด/ส่วนกลาง</t>
  </si>
  <si>
    <t>3)</t>
  </si>
  <si>
    <t>การสอบเทียบค่ามาตรฐานเครื่องตรวจวัดระดับแอลกอฮอล์ การจัดหาวัสดุสำหรับเครื่องตรวจวัดระดับแอลกอฮอล์ การซ่อมแซมเครื่องตรวจวัดระดับแอลกอฮอล์และเครื่องตรวจจับความเร็ว</t>
  </si>
  <si>
    <t>จังหวัด</t>
  </si>
  <si>
    <t>4)</t>
  </si>
  <si>
    <t>การประชุมเชิงปฏิบัติการการรายงานผลการปฏิบัติงานป้องกันและลดอุบัติเหตุทางถนนประจำปีงบประมาณ พ.ศ. 2566</t>
  </si>
  <si>
    <t>5)</t>
  </si>
  <si>
    <t>การบริหารจัดการความปลอดภัยทางถนน
โดยใช้ชุมชนเป็นฐาน (Community Based on Road Safety Management)</t>
  </si>
  <si>
    <t>6)</t>
  </si>
  <si>
    <t>การขับเคลื่อนแผนแม่บทความปลอดภัยทางถนน 
พ.ศ. 2565 - 2570</t>
  </si>
  <si>
    <t>7)</t>
  </si>
  <si>
    <t>การติดตามและประเมินผลการปฏิบัติงานของศูนย์อำนวยการ
ความปลอดภัยทางถนนระดับจังหวัด อำเภอ และท้องถิ่น</t>
  </si>
  <si>
    <t>8)</t>
  </si>
  <si>
    <t>สนับสนุนการดำเนินงานตามมาตรการความปลอดภัยทางถนน (ส่วนกลาง)
 (8.1) การบริหารจัดการความปลอดภัยทางถนนของศูนย์อำนวยการความปลอดภัยทางถนนภายใต้นโยบาย ยุทธสาสตร์ แผน และแนวทางในการป้องกันและลดอุบัติเหตุ
 (8.2) สนับสนุนและบูรณาการการดำเนินงานด้านการป้องกันและลดอุบัติเหตุทางถนนในฐานะสำนักเลขานุการคณะกรรมการศูนย์อำนวยการความปลอดภัยทางถนน</t>
  </si>
  <si>
    <t>9)</t>
  </si>
  <si>
    <t>การวิเคราะห์สาเหตุการเกิดอุบัติเหตุ ทางถนน</t>
  </si>
  <si>
    <t>10)</t>
  </si>
  <si>
    <t>การขับเคลื่อนแผนปฏิบัติการด้านการป้องกันและลดอุบัติเหตุ
ทางถนน ปี พ.ศ. 2566 และจัดทำแผนปฏิบัติการด้านการป้องกันและลดอุบัติเหตุทางถนนประจำปี พ.ศ. 2567</t>
  </si>
  <si>
    <t>11)</t>
  </si>
  <si>
    <t>การจัดทำหนังสือศูนย์อำนวยการความปลอดภัยทางถนนรายงานประชาชนประจำปี 2566</t>
  </si>
  <si>
    <t>12)</t>
  </si>
  <si>
    <t>การบูรณาการเพื่อเสริมสร้างประสิทธิภาพการป้องกันและลดอุบัติเหตุทางถนนในระดับพื้นที่</t>
  </si>
  <si>
    <t>13)</t>
  </si>
  <si>
    <t>การฝึกอบรมเยาวชนขับขี่ปลอดภัยเสริมสร้างวินัยจราจรและการป้องกันอุบัติภัยในโรงเรียน</t>
  </si>
  <si>
    <t>14)</t>
  </si>
  <si>
    <t>การจัดงานวันโลกรำลึกถึงผู้สูญเสียจากอุบัติเหตุทางถนนประจำปี</t>
  </si>
  <si>
    <t>15)</t>
  </si>
  <si>
    <t xml:space="preserve">โครงการพัฒนาผู้ปฏิบัติงานด้านความปลอดภัยทางถนนระดับจังหวัด อำเภอ ด้านการวิเคราะห์และประมวลผลข้อมูล </t>
  </si>
  <si>
    <t>1.2.2</t>
  </si>
  <si>
    <t>การประชาสัมพันธ์ด้านความปลอดภัยทางถนน</t>
  </si>
  <si>
    <r>
      <rPr>
        <i/>
        <sz val="16"/>
        <rFont val="TH SarabunPSK"/>
        <family val="2"/>
      </rPr>
      <t>.(1)</t>
    </r>
  </si>
  <si>
    <t>โครงการประชาสัมพันธ์ให้ความรู้และเสริมสร้างจิตสำนึก
ด้านความปลอดภัยทางถนน</t>
  </si>
  <si>
    <t>ผพ.</t>
  </si>
  <si>
    <t>ครั้ง/ฉบับ/เรื่อง</t>
  </si>
  <si>
    <r>
      <rPr>
        <i/>
        <sz val="16"/>
        <rFont val="TH SarabunPSK"/>
        <family val="2"/>
      </rPr>
      <t>.(2)</t>
    </r>
  </si>
  <si>
    <t>โครงการจัดทำสื่อเสริมสร้างความรู้เกี่ยวกับความปลอดภัยทางถนน</t>
  </si>
  <si>
    <t>ก.รอง</t>
  </si>
  <si>
    <t xml:space="preserve">1.3 ศึกษาวิจัยและการบริหารจัดการข้อมูล
</t>
  </si>
  <si>
    <t>1.3.1</t>
  </si>
  <si>
    <t>โครงการศึกษาแนวทางการพัฒนารูปแบบการบริหารจัดการอุทกภัยสำหรับชุมชนเมือง</t>
  </si>
  <si>
    <t>1.3.2</t>
  </si>
  <si>
    <t>โครงการติดตามและประเมินผลการใช้ผลงานวิจัยนวัตกรรม เครื่องมือ และอุปกรณ์กู้ชีพกู้ภัยของกรมป้องกันและบรรเทาสาธารณภัย</t>
  </si>
  <si>
    <t>1.3.3</t>
  </si>
  <si>
    <t>โครงการศึกษาการประเมินการฝึกซ้อมแผนการป้องกันและบรรเทาสาธารณภัยของกรมป้องกันและบรรเทาสาธารณภัย</t>
  </si>
  <si>
    <t>1.3.4</t>
  </si>
  <si>
    <t>โครงการวิจัยถอดบทเรียนเหตุการณ์สาธารณภัยสำคัญที่เกิดขึ้นในปี พ.ศ. 2565 เพื่อประเมินผลกระทบจากความเสียหายและสูญเสียทางด้านเศรษฐกิจและสังคมที่เกิดจากสาธารณภัยพร้อมแนวทางในการบูรณาการแผนและมาตรการแก้ปัญหาอย่างยั่งยืนและเป็นระบบ</t>
  </si>
  <si>
    <t>1.3.5</t>
  </si>
  <si>
    <r>
      <t xml:space="preserve">การศึกษาวิเคราะห์วิจัยผลกระทบและความสูญเสียทางด้านเศรษฐกิจและสังคมที่เกิดจากสาธารณภัยพร้อมแนวทางในการบูรณาการแผนและมาตรการแก้ไขปัญหาอย่างยั่งยืนและเป็นธรรม
</t>
    </r>
    <r>
      <rPr>
        <sz val="16"/>
        <rFont val="TH SarabunPSK"/>
        <family val="2"/>
      </rPr>
      <t xml:space="preserve"> -โครงการศึกษา วิเคราะห์ วิจัย ผลกระทบและความสูญเสียทางด้านเศรษฐกิจและสังคมที่เกิดจากสาธารณภัยพร้อมแนวทางในการบูรณาการแผนมาตรการแก้ไขปัญหาอย่างยั่งยืนและเป็นระบบ 
 - โครงการประเมินความต้องการหลังเกิดสาธารณภัย (Post - Disaster Needs Assessment : PDNA) </t>
    </r>
  </si>
  <si>
    <t>สว.</t>
  </si>
  <si>
    <t xml:space="preserve">1.4  เผยแพร่ ประชาสัมพันธ์ การประสานงานและบริหารจัดการสาธารณภัยในประเทศและระหว่างประเทศ
</t>
  </si>
  <si>
    <t xml:space="preserve"> เผยแพร่ ประชาสัมพันธ์</t>
  </si>
  <si>
    <t>1.4.1</t>
  </si>
  <si>
    <t xml:space="preserve">โครงการประชาสัมพันธ์ส่งเสริมการเรียนรู้ด้านการจัดการ
สาธารณภัย </t>
  </si>
  <si>
    <t>1.4.2</t>
  </si>
  <si>
    <t xml:space="preserve">โครงการประชาสัมพันธ์เสริมสร้างความเข้าใจการบริหารจัดการแนวทางการบริหารจัดการสาธารณภัย </t>
  </si>
  <si>
    <t>1.4.3</t>
  </si>
  <si>
    <t>การสนับสนุนการดำเนินงานประชาสัมพันธ์ตามภารกิจปกติและนโยบายหลักและเร่งด่วนของหน่วยงาน  (ค่าจ้างเหมาบริการพนักงาน จำนวน 2 อัตรา)</t>
  </si>
  <si>
    <t>การประสานงานและบริหารจัดการภัยพิบัติระหว่างประเทศ</t>
  </si>
  <si>
    <t>1.4.4</t>
  </si>
  <si>
    <t>โครงการบริหารการประชุมคณะกรรมการอาเซียนด้านการจัดการ
ภัยพิบัติ ครั้งที่ 41 การประชุมระดับรัฐมนตรีอาเซียนด้านการจัดการ
ภัยพิบัติ ครั้งที่ 10 และการประชุมที่เกี่ยวข้อง ในช่วงที่ประเทศไทยดำรงตำแหน่งเจ้าภาพและประธานคณะกรรมการอาเซียนด้านการจัดการภัยพิบัติ พ.ศ. 2565</t>
  </si>
  <si>
    <t>1.4.5</t>
  </si>
  <si>
    <t>เงินอุดหนุนสำหรับค่าบำรุงสมาชิกศูนย์ลดภัยพิบัติแห่งเอเชีย(Asian Disaster Reduction Center : ADRC)</t>
  </si>
  <si>
    <t>15006080001004100001</t>
  </si>
  <si>
    <t>1.4.6</t>
  </si>
  <si>
    <t xml:space="preserve">ค่าบำรุงสมาชิกศูนย์ประสานงานอาเซียนเพื่อให้ความช่วยเหลือด้านมนุษยธรรม (Asean Coordinating Center for Humanitarian Assistance : AHA Center)  </t>
  </si>
  <si>
    <t>15006080001004100002</t>
  </si>
  <si>
    <t>1.4.7</t>
  </si>
  <si>
    <t xml:space="preserve"> โครงการประชุมเชิงปฏิบัติการเพื่อเพิ่มทักษะเจ้าหน้าที่ผู้ปฏิบัติงานด้านการให้ความช่วยเหลือผู้ประสบภัยสู่การเป็นวิทยากรต้นแบบให้กับองค์กรปกครองส่วนท้องถิ่นในการช่วยเหลือผู้ประสบภัยพิบัติตามระเบียบกระทรวงการคลังว่าด้วยเงินทดรองราชการ เพื่อช่วยเหลือผู้ประสบภัยพิบัติกรณีฉุกเฉิน พ.ศ. 2562</t>
  </si>
  <si>
    <t>ชภ.</t>
  </si>
  <si>
    <t>รุ่น</t>
  </si>
  <si>
    <t>15006080001005000003</t>
  </si>
  <si>
    <t>ก.สนับสนุน</t>
  </si>
  <si>
    <t xml:space="preserve">1.5 สนับสนุนการดำเนินงานของ ปภ. (1) </t>
  </si>
  <si>
    <t>1.5.1</t>
  </si>
  <si>
    <t>สนับสนุน อำนวยการ การปฏิบัติงานป้องกันและบรรเทาสาธารณภัยตามบทบาท ภารกิจ หน้าที่</t>
  </si>
  <si>
    <t>ค่าจ้างเหมาบริการและค่าเช่า (งานต่อเนื่อง)</t>
  </si>
  <si>
    <r>
      <t xml:space="preserve"> </t>
    </r>
    <r>
      <rPr>
        <sz val="16"/>
        <rFont val="TH SarabunPSK"/>
        <family val="2"/>
      </rPr>
      <t>.(1.1)</t>
    </r>
  </si>
  <si>
    <t>จ้างบำรุงรักษาและซ่อมแซมลิฟต์ อาคาร 1 กรมป้องกัน
และบรรเทาสาธารณภัย</t>
  </si>
  <si>
    <t>กองกลาง</t>
  </si>
  <si>
    <r>
      <rPr>
        <sz val="16"/>
        <rFont val="TH SarabunPSK"/>
        <family val="2"/>
      </rPr>
      <t>.(1.2)</t>
    </r>
  </si>
  <si>
    <t>จ้างบำรุงรักษาและซ่อมแซมลิฟต์ อาคาร 2 กรมป้องกัน
และบรรเทาสาธารณภัย</t>
  </si>
  <si>
    <r>
      <rPr>
        <sz val="16"/>
        <rFont val="TH SarabunPSK"/>
        <family val="2"/>
      </rPr>
      <t>.(1.3)</t>
    </r>
  </si>
  <si>
    <t>จ้างบำรุงรักษาและซ่อมแซมลิฟต์ อาคาร 3 กรมป้องกัน
และบรรเทาสาธารณภัย</t>
  </si>
  <si>
    <r>
      <rPr>
        <sz val="16"/>
        <rFont val="TH SarabunPSK"/>
        <family val="2"/>
      </rPr>
      <t>.(1.4)</t>
    </r>
  </si>
  <si>
    <t>จ้างเหมากำจัดปลวก หนู เห็บ หมัด ยุง และแมลงสาบ กรมป้องกันและบรรเทาสาธารณภัย</t>
  </si>
  <si>
    <r>
      <rPr>
        <sz val="16"/>
        <rFont val="TH SarabunPSK"/>
        <family val="2"/>
      </rPr>
      <t>.(1.5)</t>
    </r>
  </si>
  <si>
    <t>จ้างเหมาบริการรักษาความปลอดภัยอาคารและบริเวณโดยรอบกรมป้องกันและบรรเทาสาธารณภัย</t>
  </si>
  <si>
    <r>
      <rPr>
        <sz val="16"/>
        <rFont val="TH SarabunPSK"/>
        <family val="2"/>
      </rPr>
      <t>.(1.6)</t>
    </r>
  </si>
  <si>
    <t>จ้างเหมาทำความสะอาด อาคารและสถานที่ (อาคาร 1,2 และ อาคาร 3) กรมป้องกันและบรรเทาสาธารณภัย</t>
  </si>
  <si>
    <r>
      <rPr>
        <sz val="16"/>
        <rFont val="TH SarabunPSK"/>
        <family val="2"/>
      </rPr>
      <t>.(1.7)</t>
    </r>
  </si>
  <si>
    <t xml:space="preserve">เช่าเครื่องถ่ายเอกสาร </t>
  </si>
  <si>
    <r>
      <rPr>
        <sz val="16"/>
        <rFont val="TH SarabunPSK"/>
        <family val="2"/>
      </rPr>
      <t>.(1.8)</t>
    </r>
  </si>
  <si>
    <t>เช่าใช้บริการสัญญาณเคเบิ้ลทีวี (UBC)</t>
  </si>
  <si>
    <r>
      <rPr>
        <sz val="16"/>
        <rFont val="TH SarabunPSK"/>
        <family val="2"/>
      </rPr>
      <t>.(1.9)</t>
    </r>
  </si>
  <si>
    <t xml:space="preserve">โครงการจ้างบำรุงรักษาระบบรวมศูนย์จัดการเว็บไซต์ </t>
  </si>
  <si>
    <t>ทส.</t>
  </si>
  <si>
    <r>
      <rPr>
        <sz val="16"/>
        <rFont val="TH SarabunPSK"/>
        <family val="2"/>
      </rPr>
      <t>.(1.10)</t>
    </r>
  </si>
  <si>
    <t xml:space="preserve">โครงการจ้างบำรุงรักษาเว็บไซต์หลัก ปภ. </t>
  </si>
  <si>
    <r>
      <rPr>
        <sz val="16"/>
        <rFont val="TH SarabunPSK"/>
        <family val="2"/>
      </rPr>
      <t>.(1.11)</t>
    </r>
  </si>
  <si>
    <t xml:space="preserve">โครงการจ้างบำรุงรักษาเครื่องสำรองไฟฟ้า (UPS) </t>
  </si>
  <si>
    <r>
      <rPr>
        <sz val="16"/>
        <rFont val="TH SarabunPSK"/>
        <family val="2"/>
      </rPr>
      <t>.(1.12)</t>
    </r>
  </si>
  <si>
    <t xml:space="preserve">โครงการจ้างบำรุงรักษาห้อง ปฏิบัติการเครือข่าย (Operation room) </t>
  </si>
  <si>
    <r>
      <rPr>
        <sz val="16"/>
        <rFont val="TH SarabunPSK"/>
        <family val="2"/>
      </rPr>
      <t>.(1.13)</t>
    </r>
  </si>
  <si>
    <t xml:space="preserve">จ้างใช้บริการระบบสืบค้นและตรวจสอบข่าวสารของหน่วยงานที่เผยแพร่ทางหนังสือพิมพ์ผ่านระบบฐานข้อมูลขาวออนไลน์ (Online News Clipping) </t>
  </si>
  <si>
    <t>ค่าสาธารณูปโภค (ส่วนกลาง ศูนย์ ปภ.เขต สนง.ปภ.จังหวัด/สาขา สพบ. และ ศค.)</t>
  </si>
  <si>
    <t xml:space="preserve"> </t>
  </si>
  <si>
    <r>
      <rPr>
        <sz val="16"/>
        <rFont val="TH SarabunPSK"/>
        <family val="2"/>
      </rPr>
      <t>.(2.1)</t>
    </r>
  </si>
  <si>
    <t>ส่วนกลาง</t>
  </si>
  <si>
    <r>
      <rPr>
        <sz val="16"/>
        <rFont val="TH SarabunPSK"/>
        <family val="2"/>
      </rPr>
      <t>.(2.2)</t>
    </r>
  </si>
  <si>
    <t>ศูนย์ ปภ.เขต สนง.ปภ.จังหวัด/สาขา สพบ. และ ศค.
(ค่าไฟฟ้า ค่าน้ำ ค่าไปรษณีย์)</t>
  </si>
  <si>
    <r>
      <rPr>
        <sz val="16"/>
        <rFont val="TH SarabunPSK"/>
        <family val="2"/>
      </rPr>
      <t>.(2.3)</t>
    </r>
  </si>
  <si>
    <t>ค่าใช้จ่ายในการปฏิบัติงาน อาทิ ค่าขนย้าย ค่าบำรุงรักษาเครื่องปรับอากาศ</t>
  </si>
  <si>
    <t>สนับสนุนการปฏิบัติงานตามภารกิจ บทบาทหน้าที่ของหน่วยงาน</t>
  </si>
  <si>
    <t xml:space="preserve"> 1. สำนักงานเลขานุการกรม 
     1.1  ค่าจ้างเหมาบริการบุคคลภายนอก 2 อัตรา = 216,000  บาท 
     1.2  ค่าใช้จjายในการดำเนินงานภายใน สล. และค่าใช้จายของผู้บริหาร = 614,800 บาท</t>
  </si>
  <si>
    <t>สล.</t>
  </si>
  <si>
    <t xml:space="preserve"> 2. สำนักผู้ตรวจราชการกรม</t>
  </si>
  <si>
    <t>ผต.</t>
  </si>
  <si>
    <t xml:space="preserve"> 3. กองมาตรการป้องกันสาธารณภัย 
    3.1 ค่าจ้างเหมาบริการบุคคลภายนอก ด้านเครื่องจักรกล  
         =15,840,000 บาท
    3.2 ค่าใช้จ่ายในการดำเนินงานภายใน มส. = 500,000  บาท</t>
  </si>
  <si>
    <t xml:space="preserve"> 4. กองส่งเสริมการป้องกันสาธารณภัย 
   </t>
  </si>
  <si>
    <t xml:space="preserve"> 5. ศูนย์อำนวยการบรรเทาสาธารณภัย
  </t>
  </si>
  <si>
    <t xml:space="preserve"> 6. กองช่วยเหลือผู้ประสบภัย 
    6.1 ค่าจ้างเหมาบริการบุคคลภายนอก 2 อัตรา = 360,000 บาท
    6.2 ค่าใช้จ่ายในการดำเนินงานภายใน ชภ. = 593,200  บาท</t>
  </si>
  <si>
    <t xml:space="preserve"> 7. กองบูรณาการความปลอดภัยทางถนน</t>
  </si>
  <si>
    <t xml:space="preserve"> 8. กองคลัง 
    8.1 ค่าจ้างเหมาบริการบุคคลภายนอก 5 อัตรา = 720,000 บาท 
    8.2 ค่าใช้จ่ายในการดำเนินงานภายใน กค. =1,175,000  บาท</t>
  </si>
  <si>
    <t>กค.</t>
  </si>
  <si>
    <t xml:space="preserve"> 9. กองการเจ้าหน้าที่</t>
  </si>
  <si>
    <t>กจ.</t>
  </si>
  <si>
    <t xml:space="preserve"> 10. กองกฎหมาย</t>
  </si>
  <si>
    <t>กม.</t>
  </si>
  <si>
    <t xml:space="preserve"> 11. สถาบันพัฒนาบุคลากรด้านการป้องกันและบรรเทาสาธารณภัย 
      (ค่าจ้างเหมาบริการพนักงาน+ค่าเช่าเครื่องถ่ายเอกสาร) </t>
  </si>
  <si>
    <t>สพบ.</t>
  </si>
  <si>
    <t xml:space="preserve"> 12. ศูนย์เทคโนโลยีสารสนเทศและการสื่อสาร</t>
  </si>
  <si>
    <t xml:space="preserve"> 13. สำนักวิจัยและความร่วมมือระหว่างประเทศ 
      (รวม ศค. = 360,500 )</t>
  </si>
  <si>
    <t xml:space="preserve"> 14. กลุ่มตรวจสอบภายใน</t>
  </si>
  <si>
    <t>ตส.</t>
  </si>
  <si>
    <t xml:space="preserve"> 15. กลุ่มพัฒนาระบบบริหาร</t>
  </si>
  <si>
    <t>พบ.</t>
  </si>
  <si>
    <t xml:space="preserve"> 16. กลุ่มงานจริยธรรม </t>
  </si>
  <si>
    <t>คจ.</t>
  </si>
  <si>
    <t xml:space="preserve">17. ศูนย์ข้อมูลสาธารณภัย </t>
  </si>
  <si>
    <t>ศขส.</t>
  </si>
  <si>
    <t xml:space="preserve"> 18. ศูนย์ประสานราชการจังหวัดชายแดนใต้ 
กรมป้องกันและบรรเทาสาธารณภถัย</t>
  </si>
  <si>
    <t>ศอ.บต.ปภ.</t>
  </si>
  <si>
    <t xml:space="preserve"> 19. ศูนย์ป้องกันและบรรเทาสาธารณภัยเขต (รวม 38,256,000 บาท)</t>
  </si>
  <si>
    <t>ศูนย์</t>
  </si>
  <si>
    <t>ศูนย์ ปภ.เขต 1-18</t>
  </si>
  <si>
    <t>เขต 1</t>
  </si>
  <si>
    <t>เขต 2</t>
  </si>
  <si>
    <t>เขต 3</t>
  </si>
  <si>
    <t>เขต 4</t>
  </si>
  <si>
    <t>เขต 5</t>
  </si>
  <si>
    <t>เขต 6</t>
  </si>
  <si>
    <t>เขต 7</t>
  </si>
  <si>
    <t>เขต 8</t>
  </si>
  <si>
    <t>เขต 9</t>
  </si>
  <si>
    <t>เขต 10</t>
  </si>
  <si>
    <t>เขต 11</t>
  </si>
  <si>
    <t>เขต 12</t>
  </si>
  <si>
    <t>เขต 13</t>
  </si>
  <si>
    <t>เขต 14</t>
  </si>
  <si>
    <t>เขต 15</t>
  </si>
  <si>
    <t>เขต 16</t>
  </si>
  <si>
    <t>เขต 17</t>
  </si>
  <si>
    <t>เขต 18</t>
  </si>
  <si>
    <t xml:space="preserve"> 20. สำนักงานป้องกันและบรรเทาสาธารณภัยจังหวัด 
      (รวม  44,800,000+60000 = 44,860,000 บาท)</t>
  </si>
  <si>
    <t xml:space="preserve"> 21. สำนักงานป้องกันและบรรเทาสาธารณภัยจังหวัดสาขา 
      (รวม 4,020,000 บาท)</t>
  </si>
  <si>
    <t>สาขา</t>
  </si>
  <si>
    <t xml:space="preserve"> 22. ศูนย์ อปพร. ชัยนาท (ค่าจ้างเหมาบริการบุคคลภายนอก =   504,000 บ.)  รวมในศูนย์ ปภ. เขต 16 </t>
  </si>
  <si>
    <t>การกำกับ ติดตาม ชี้แนะการปฏิบัติงานเพื่อเตรียมความพร้อมในการป้องกันและบรรเทาสาธารณภัยของผู้บริหารระดับสูง</t>
  </si>
  <si>
    <t>1.5.2</t>
  </si>
  <si>
    <t>ค่าเช่าทรัพย์สินเครื่องจักรกลสาธารณภัย(ค่าขนย้ายเครื่องจักรกลขนาดใหญ่และอุปกรณ์สาธารณภัย)</t>
  </si>
  <si>
    <t xml:space="preserve">ผลผลิตที่ 2. การเตรียมพร้อมรับมือจากสาธารณภัยให้มีประสิทธิภาพและมีมาตรฐาน
</t>
  </si>
  <si>
    <t>1500608000200</t>
  </si>
  <si>
    <t xml:space="preserve">กิจกรรมหลัก  : การเตรียมความพร้อมเพื่อการป้องกันและบรรเทาสาธารณภัยที่ใช้โครงสร้างและไม่ใช้โครงสร้าง
</t>
  </si>
  <si>
    <t>15006660002000000</t>
  </si>
  <si>
    <t>1.1 พัฒนา ปรับปรุง โครงสร้างพื้นฐาน สิ่งก่อสร้าง ครุภัณฑ์ เพื่อสนับสนุนการป้องกันและ  
     บรรเทาสารณภัย</t>
  </si>
  <si>
    <t>ค่าครุภัณฑ์ยานพาหนะและขนส่ง</t>
  </si>
  <si>
    <t>รายการ</t>
  </si>
  <si>
    <t>รถบรรทุก (ดีเซล) ขนาด 1 ตัน ขับเคลื่อน 4 ล้อ แบบดับเบิ้ลแค็บ แขวงดุสิต  เขตดุสิต  กรุงเทพมหานคร</t>
  </si>
  <si>
    <t>คัน</t>
  </si>
  <si>
    <t>15006080002003110002</t>
  </si>
  <si>
    <t>รถบรรทุกขนาด 10 ล้อ ติดตั้งเครน ขนาด 15 ตัน แขวงดุสิต 
เขตดุสิต กรุงเทพมหานคร</t>
  </si>
  <si>
    <t>15006080002003120001</t>
  </si>
  <si>
    <r>
      <rPr>
        <i/>
        <sz val="16"/>
        <rFont val="TH SarabunPSK"/>
        <family val="2"/>
      </rPr>
      <t>.(3)</t>
    </r>
  </si>
  <si>
    <t>รถเครื่องกำเนิดไฟฟ้า ขนาดไม่น้อยกว่า 200 Kva. พร้อมโคมไฟฟ้า
ส่องสว่าง แบบเสาสูง 9 เมตร และอุปกรณ์ประจำรถ แขวงดุสิต เขตดุสิต  กรุงเทพมหานคร</t>
  </si>
  <si>
    <t>15006080002003120002</t>
  </si>
  <si>
    <r>
      <rPr>
        <i/>
        <sz val="16"/>
        <rFont val="TH SarabunPSK"/>
        <family val="2"/>
      </rPr>
      <t>.(4)</t>
    </r>
  </si>
  <si>
    <t>รถปฏิบัติการบรรเทาอุทกภัยพร้อมเครื่องสูบน้ำขนาดใหญ่ แขวงดุสิต เขตดุสิต กรุงเทพมหานคร</t>
  </si>
  <si>
    <t>15006080002003120003</t>
  </si>
  <si>
    <r>
      <rPr>
        <i/>
        <sz val="16"/>
        <rFont val="TH SarabunPSK"/>
        <family val="2"/>
      </rPr>
      <t>.(5)</t>
    </r>
  </si>
  <si>
    <t>รถยนต์กู้ภัยอเนกประสงค์ขนาดกลาง แขวงดุสิต เขตดุสิต กรุงเทพมหานคร</t>
  </si>
  <si>
    <t>15006080002003120004</t>
  </si>
  <si>
    <r>
      <rPr>
        <i/>
        <sz val="16"/>
        <rFont val="TH SarabunPSK"/>
        <family val="2"/>
      </rPr>
      <t>.(6)</t>
    </r>
  </si>
  <si>
    <t>รถปฏิบัติการกู้ภัยช่วยชีวิตตึกถล่ม แขวงดุสิต เขตดุสิต กรุงเทพมหานคร</t>
  </si>
  <si>
    <t>15006080002003120005</t>
  </si>
  <si>
    <r>
      <rPr>
        <i/>
        <sz val="16"/>
        <rFont val="TH SarabunPSK"/>
        <family val="2"/>
      </rPr>
      <t>.(7)</t>
    </r>
  </si>
  <si>
    <t>รถยนต์ดับเพลิงพร้อมติดตั้งเครื่องสูบน้ำระยะไกล แขวงดุสิต เขตดุสิต กรุงเทพมหานคร</t>
  </si>
  <si>
    <t>15006080002003120006</t>
  </si>
  <si>
    <r>
      <rPr>
        <i/>
        <sz val="16"/>
        <rFont val="TH SarabunPSK"/>
        <family val="2"/>
      </rPr>
      <t>.(8)</t>
    </r>
  </si>
  <si>
    <t>รถสูบน้ำกู้ภัยเคลื่อนที่สมรรถนะสูง แบบโมบายยูนิต พร้อมอุปกรณ์ 
สำหรับพื้นที่แคบและพื้นที่มีอุปสรรค แขวงดุสิต เขตดุสิต กรุงเทพมหานคร</t>
  </si>
  <si>
    <t>15006080002003120007</t>
  </si>
  <si>
    <r>
      <rPr>
        <i/>
        <sz val="16"/>
        <rFont val="TH SarabunPSK"/>
        <family val="2"/>
      </rPr>
      <t>.(9)</t>
    </r>
  </si>
  <si>
    <t>รถเครนกู้ภัยสมรรถนะสูง รัศมีทำงานไม่น้อยกว่า 7 เมตร สามารถยกน้ำหนักได้ไม่น้อยกว่า 56,000 กิโลกรัม พร้อมอุปกรณ์ แขวงดุสิต 
เขตดุสิต กรุงเทพมหานคร</t>
  </si>
  <si>
    <t>15006080002003120008</t>
  </si>
  <si>
    <r>
      <rPr>
        <i/>
        <sz val="16"/>
        <rFont val="TH SarabunPSK"/>
        <family val="2"/>
      </rPr>
      <t>.(10)</t>
    </r>
  </si>
  <si>
    <t>รถบรรทุกน้ำอเนกประสงค์ ขนาด 12,000 ลิตร แขวงดุสิต เขตดุสิต กรุงเทพมหานคร</t>
  </si>
  <si>
    <t>15006080002003120010</t>
  </si>
  <si>
    <r>
      <rPr>
        <i/>
        <sz val="16"/>
        <rFont val="TH SarabunPSK"/>
        <family val="2"/>
      </rPr>
      <t>.(11)</t>
    </r>
  </si>
  <si>
    <t>รถขุดตักไฮดรอลิค ขนาด 200 แรงม้า แบบมาตรฐานพร้อมหัวเจาะกระแทกคอนกรีต และรถบรรทุกลากจูงพร้อมหางพ่วงบรรทุกเครื่องจักรกลขนาดใหญ่ แขวงดุสิต เขตดุสิต กรุงเทพมหานคร</t>
  </si>
  <si>
    <t>15006080002003120011</t>
  </si>
  <si>
    <r>
      <rPr>
        <i/>
        <sz val="16"/>
        <rFont val="TH SarabunPSK"/>
        <family val="2"/>
      </rPr>
      <t>.(12)</t>
    </r>
  </si>
  <si>
    <t>รถขุดตักไฮดรอลิค ขนาด 200 แรงม้า แบบมาตรฐาน พร้อมหัวจับกระแทกแผ่นกันดินถล่ม (Sheet Pile) และรถบรรทุกลากจูงพร้อมหางพ่วงบรรทุกเครื่องจักรกลขนาดใหญ่  แขวงดุสิต เขตดุสิต กรุงเทพมหานคร</t>
  </si>
  <si>
    <t>15006080002003120012</t>
  </si>
  <si>
    <r>
      <rPr>
        <i/>
        <sz val="16"/>
        <rFont val="TH SarabunPSK"/>
        <family val="2"/>
      </rPr>
      <t>.(13)</t>
    </r>
  </si>
  <si>
    <t>รถขุดตักไฮดรอลิค ขนาด 200 แรงม้า แบบแขนตักยาว 
แขวงดุสิต เขตดุสิต กรุงเทพมหานคร</t>
  </si>
  <si>
    <t>15006080002003120014</t>
  </si>
  <si>
    <r>
      <rPr>
        <i/>
        <sz val="16"/>
        <rFont val="TH SarabunPSK"/>
        <family val="2"/>
      </rPr>
      <t>.(14)</t>
    </r>
  </si>
  <si>
    <t>รถเติมน้ำมันเชื้อเพลิงอากาศยานขนาด 12,000 ลิตร แขวงดุสิต เขตดุสิต กรุงเทพมหานคร</t>
  </si>
  <si>
    <t>15006080002003120015</t>
  </si>
  <si>
    <r>
      <rPr>
        <i/>
        <sz val="16"/>
        <rFont val="TH SarabunPSK"/>
        <family val="2"/>
      </rPr>
      <t>.(15)</t>
    </r>
  </si>
  <si>
    <t>รถลากอากาศยาน  แขวงดุสิต เขตดุสิต กรุงเทพมหานคร</t>
  </si>
  <si>
    <t>15006080002003120016</t>
  </si>
  <si>
    <t>.(16)</t>
  </si>
  <si>
    <t>สะพานถอดประกอบได้พร้อมทางขึ้น-ลง (Bailey Bridge) ขนาดผิวจราจรไม่น้อยกว่า 3 เมตร ความยาวไม่น้อยกว่า 51 เมตร แขวงดุสิต เขตดุสิต กรุงเทพมหานคร</t>
  </si>
  <si>
    <t>ชุด</t>
  </si>
  <si>
    <t>15006080002003120017</t>
  </si>
  <si>
    <r>
      <rPr>
        <sz val="16"/>
        <rFont val="TH SarabunPSK"/>
        <family val="2"/>
      </rPr>
      <t>.(17)</t>
    </r>
  </si>
  <si>
    <t>ซ่อมปรับปรุงสภาพเครื่องจักรกลพิเศษ ประเภทรถบรรทุกติดตั้งเครื่องสูบน้ำระยะไกล  แขวงดุสิต เขตดุสิต กรุงเทพมหานคร</t>
  </si>
  <si>
    <t>15006080002003120018</t>
  </si>
  <si>
    <r>
      <rPr>
        <sz val="16"/>
        <rFont val="TH SarabunPSK"/>
        <family val="2"/>
      </rPr>
      <t>.(18)</t>
    </r>
  </si>
  <si>
    <t>ซ่อมปรับปรุงสภาพเครื่องจักรกลพิเศษ ประเภทรถยนต์บรรทุกชุดเครื่องสูบน้ำท่วม/ขัง  แขวงดุสิต เขตดุสิต  กรุงเทพมหานคร</t>
  </si>
  <si>
    <t>15006080002003120019</t>
  </si>
  <si>
    <r>
      <rPr>
        <i/>
        <sz val="16"/>
        <rFont val="TH SarabunPSK"/>
        <family val="2"/>
      </rPr>
      <t>.(19)</t>
    </r>
  </si>
  <si>
    <t>รถบรรทุกเทท้าย ขนาด 6 ตัน 6 ล้อ  แขวงดุสติ  เขตดุสิต กรุงเทพมหานคร</t>
  </si>
  <si>
    <t>15006080002003120030</t>
  </si>
  <si>
    <r>
      <rPr>
        <i/>
        <sz val="16"/>
        <rFont val="TH SarabunPSK"/>
        <family val="2"/>
      </rPr>
      <t>.(20)</t>
    </r>
  </si>
  <si>
    <t>รถบรรทุกขนาดใหญ่ ขนาด 12 ตัน 10 ล้อ ติดตั้งเครน ขนาด 6 ตันขึ้นไป  แขวงดุสิต  เขตดุสิต  กรุงเทพมหานคร</t>
  </si>
  <si>
    <t>15006080002003120031</t>
  </si>
  <si>
    <r>
      <rPr>
        <i/>
        <sz val="16"/>
        <rFont val="TH SarabunPSK"/>
        <family val="2"/>
      </rPr>
      <t>.(21)</t>
    </r>
  </si>
  <si>
    <t>ค่าซ่อมใหญ่เครื่องจักรกล แขวงดุสิต เขตดุสิต กรุงเทพมหานคร</t>
  </si>
  <si>
    <t>คัน/ลำ/เครื่อง</t>
  </si>
  <si>
    <t>15006080002003110001</t>
  </si>
  <si>
    <t>ค่าครุภัณฑ์อื่นๆ</t>
  </si>
  <si>
    <r>
      <rPr>
        <sz val="16"/>
        <rFont val="TH SarabunPSK"/>
        <family val="2"/>
      </rPr>
      <t>.(1)</t>
    </r>
  </si>
  <si>
    <t>เครื่องสูบน้ำขับด้วยเครื่องยนต์ดีเซล อัตราการสูบ 28,000 ลิตร/นาที 
ที่ระยะสูบส่งไม่น้อยกว่า 12 เมตร ติดตั้งบนเทรลเลอร์ลากจูง พร้อมอุปกรณ์  แขวงดุสิต  เขตดุสิต  กรุงเทพมหานคร</t>
  </si>
  <si>
    <t>เครื่อง</t>
  </si>
  <si>
    <t>15006080002003120013</t>
  </si>
  <si>
    <r>
      <rPr>
        <sz val="16"/>
        <rFont val="TH SarabunPSK"/>
        <family val="2"/>
      </rPr>
      <t>.(2)</t>
    </r>
  </si>
  <si>
    <t xml:space="preserve">ชุดอุปกรณ์กู้ภัยและดับเพลิงเหตุการณ์ตึกถล่มและภัยพิบัติอื่นๆ  
แขวงดุสิต  เขตดุสิต  กรุงเทพมหานคร </t>
  </si>
  <si>
    <t>15006080002003120009</t>
  </si>
  <si>
    <r>
      <rPr>
        <sz val="16"/>
        <rFont val="TH SarabunPSK"/>
        <family val="2"/>
      </rPr>
      <t>.(3)</t>
    </r>
  </si>
  <si>
    <t>โครงการจัดซื้อครุภัณฑ์อุปกรณ์เครื่องมือกู้ภัยประจำสถาบันพัฒนาบุคลากรด้านการป้องกันและบรรเทาสาธารณภัยสาธารณภัย</t>
  </si>
  <si>
    <t>15006080002003110003</t>
  </si>
  <si>
    <r>
      <rPr>
        <sz val="16"/>
        <rFont val="TH SarabunPSK"/>
        <family val="2"/>
      </rPr>
      <t>.(4)</t>
    </r>
  </si>
  <si>
    <t>เครื่องแต่งกายให้กับทีมค้นหาและกู้ภัยในเขตเมืองขนาดกลาง (Medium USAR Team)</t>
  </si>
  <si>
    <t>15006080002003110004</t>
  </si>
  <si>
    <r>
      <rPr>
        <sz val="16"/>
        <rFont val="TH SarabunPSK"/>
        <family val="2"/>
      </rPr>
      <t>.(5)</t>
    </r>
  </si>
  <si>
    <t xml:space="preserve">ซ่อมบำรุงเครื่องมืออุปกรณ์สำหรับชุดค้นหาและกู้ภัยในเขตเมือง (USAR)
</t>
  </si>
  <si>
    <t>15006080002003110005</t>
  </si>
  <si>
    <r>
      <rPr>
        <sz val="16"/>
        <rFont val="TH SarabunPSK"/>
        <family val="2"/>
      </rPr>
      <t>.(6)</t>
    </r>
  </si>
  <si>
    <t xml:space="preserve">เครื่องค้นหาผู้ประสบภัยใต้ซากอาคารถล่ม (Life Locator) สำหรับชุด USAR </t>
  </si>
  <si>
    <t>15006080002003120026</t>
  </si>
  <si>
    <r>
      <rPr>
        <sz val="16"/>
        <rFont val="TH SarabunPSK"/>
        <family val="2"/>
      </rPr>
      <t>.(7)</t>
    </r>
  </si>
  <si>
    <t xml:space="preserve">เครื่องช่วยกระบวนการปั๊มหัวใจและฟื้นคืนชีพแบบอัตโนมัติ สำหรับชุด USAR </t>
  </si>
  <si>
    <t>15006080002003120027</t>
  </si>
  <si>
    <r>
      <rPr>
        <sz val="16"/>
        <rFont val="TH SarabunPSK"/>
        <family val="2"/>
      </rPr>
      <t>.(8)</t>
    </r>
  </si>
  <si>
    <t>ชุดอุปกรณ์ค้ำยันรับน้ำหนักโครงสร้างและดินถล่ม (Rescue Strut Special Mission Tender) สำหรับชุด USAR</t>
  </si>
  <si>
    <t>15006080002003120028</t>
  </si>
  <si>
    <r>
      <rPr>
        <sz val="16"/>
        <rFont val="TH SarabunPSK"/>
        <family val="2"/>
      </rPr>
      <t>.(9)</t>
    </r>
  </si>
  <si>
    <t>อุปกรณ์กู้ภัยอากาศยานปีกหมุน ปภ. รุ่น KA - 32</t>
  </si>
  <si>
    <t>15006080002003110006</t>
  </si>
  <si>
    <r>
      <rPr>
        <sz val="16"/>
        <rFont val="TH SarabunPSK"/>
        <family val="2"/>
      </rPr>
      <t>.(10)</t>
    </r>
  </si>
  <si>
    <t>ชุดป้องกันความร้อนให้กับชุดเผชิญ
สถานการณ์วิกฤต (ERT)</t>
  </si>
  <si>
    <t>15006080002003110007</t>
  </si>
  <si>
    <t>ที่ดินและสิ่งก่อสร้าง</t>
  </si>
  <si>
    <t>ค่าก่อสร้างอาคารที่พักอาศัยและสิ่งก่อสร้างประกอบ</t>
  </si>
  <si>
    <t>ค่าก่อสร้างอาคารที่พักอาศัยและสิ่งก่อสร้างประกอบที่มีราคาต่อหน่วยต่ำกว่า 10 ล้านบาท 3 รายการ รวม 3 หน่วย</t>
  </si>
  <si>
    <t>มส</t>
  </si>
  <si>
    <t>แห่ง</t>
  </si>
  <si>
    <r>
      <rPr>
        <sz val="16"/>
        <rFont val="TH SarabunPSK"/>
        <family val="2"/>
      </rPr>
      <t>.(1.1)</t>
    </r>
  </si>
  <si>
    <t xml:space="preserve">ค่าก่อสร้างบ้านพักผู้อำนวยการศูนย์ป้องกันและบรรเทาสาธารณภัย ศูนย์ป้องกันและบรรเทาสาธารณภัย เขต 15 เชียงราย ตำบลบ้านดู่ อำเภอเมืองเชียงราย จังหวัดเชียงราย </t>
  </si>
  <si>
    <t>15006080002003210021</t>
  </si>
  <si>
    <t xml:space="preserve">ค่าก่อสร้างบ้านพักหัวหน้าสำนักงานป้องกันและบรรเทาสาธารณภัยจังหวัดปัตตานี ตำบลบานา อำเภอเมืองปัตตานี จังหวัดปัตตานี </t>
  </si>
  <si>
    <t>15006080002003210043</t>
  </si>
  <si>
    <t xml:space="preserve">ค่าก่อสร้างบ้านพักผู้อำนวยการศูนย์ (บ้านพักระดับอำนวยการสูง) ศูนย์ป้องกันและบรรเทาสาธารณภัย เขต 16 ชัยนาท  ตำบลเขาท่าพระ อำเภอเมืองชัยนาท จังหวัดชัยนาท </t>
  </si>
  <si>
    <t>15006080002003210049</t>
  </si>
  <si>
    <t xml:space="preserve">ค่าก่อสร้างอาคารพักอาศัย 3 ชั้นพร้อมรั้ว สำนักงานป้องกันและบรรเทาสาธารณภัยจังหวัดบึงกาฬ ตำบลบึงกาฬ อำเภอเมืองบึงกาฬ จังหวัดบึงกาฬ </t>
  </si>
  <si>
    <t>15006080002003220006</t>
  </si>
  <si>
    <t xml:space="preserve">ค่าก่อสร้างอาคารที่พักอาศัย ศูนย์ป้องกันและบรรเทาสาธารณภัย เขต 18 ภูเก็ต ประจำจังหวัดตรัง ตำบลโคกหล่อ อำเภอเมืองตรัง 
จังหวัดตรัง </t>
  </si>
  <si>
    <t>15006080002003220009</t>
  </si>
  <si>
    <t>ค่าก่อสร้างอาคารที่ทำการและสิ่งก่อสร้างประกอบ</t>
  </si>
  <si>
    <t>ค่าก่อสร้างอาคารที่ทำการและสิ่ก่อสร้างประกอบที่มีราคาต่อหน่วยต่ำกว่า 10 ล้าน  1 รายการ (รวม 1 หน่วย)</t>
  </si>
  <si>
    <t>ค่าก่อสร้างอาคารสำนักงานและสิ่งก่อสร้างประกอบ สำนักงานป้องกันและบรรเทาสาธารณภัยจังหวัดสมุทรปราการ ตำบลปากน้ำ อำเภอเมืองสมุทรปราการ จังหวัดสมุทรปราการ 1 แห่ง</t>
  </si>
  <si>
    <t>15006080002003210044</t>
  </si>
  <si>
    <t>ค่าปรับปรุงสิ่งก่อสร้างอื่น</t>
  </si>
  <si>
    <t>ค่าปรับปรุงสิ่งก่อสร้างอื่นที่มีราคาต่อหน่วยต่ำกว่า 10 ล้านบาท 
รวม 4 รายการ (รวม 11 หน่วย)</t>
  </si>
  <si>
    <t>ค่าปรับปรุงสิ่งก่อสร้างอื่น  ศูนย์ป้องกันและบรรเทาสาธารณภัย เขต 14 อุดรธานี ตำบลหนองนาคำ อำเภอเมืองอุดรธานี จังหวัดอุดรธานี</t>
  </si>
  <si>
    <t>15006080002003210010</t>
  </si>
  <si>
    <t xml:space="preserve"> 1) ค่าปรับปรุงซ่อมแซมรั้ว ศูนย์ป้องกันและบรรเทาสาธารณภัย เขต 14 อุดรธานี ตำบลหนองนาคำ อำเภอเมืองอุดรธานี จังหวัดอุดรธานี</t>
  </si>
  <si>
    <t>ค่าปรับปรุงสิ่งก่อสร้างอื่น ศูนย์ป้องกันและบรรเทาสาธารณภัย เขต 16 ชัยนาท ตำบลเขาท่าพระ อำเภอเมืองชัยนาท จังหวัดชัยนาท</t>
  </si>
  <si>
    <t>15006080002003210011</t>
  </si>
  <si>
    <t xml:space="preserve"> 1) ค่าปรับปรุงพื้นที่ฝึกการกู้ภัยทางน้ำ ศูนย์ป้องกันและบรรเทาสาธารณภัย เขต 16 ชัยนาท ตำบลเขาท่าพระ อำเภอเมืองชัยนาท จังหวัดชัยนาท 1 แห่ง</t>
  </si>
  <si>
    <t>ค่าปรับปรุงสิ่งก่อสร้างอื่น กองโรงงานเครื่องจักรกล  ตำบลในเมือง อำเภอเมืองนครราชสีมา จังหวัดนครราชสีมา 3 แห่ง</t>
  </si>
  <si>
    <t>15006080002003210012</t>
  </si>
  <si>
    <t xml:space="preserve"> 1) ค่าซ่อมปรับปรุงรั้วคอนกรีตเสริมเหล็ก ช่วง 2 กองโรงงานเครื่องจักรกล ตำบลในเมืองอำเภอเมืองนครราชสีมา จังหวัดนครราชสีมา 1 แห่ง</t>
  </si>
  <si>
    <t xml:space="preserve"> 2) ค่าซ่อมปรับปรุงโรงจอดรถ กองโรงงานเครื่องจักรกล ตำบลในเมือง อำเภอเมืองนครราชสีมา จังหวัดนครราชสีมา 1 แห่ง</t>
  </si>
  <si>
    <t xml:space="preserve"> 3) ค่าซ่อมปรับปรุงโรงงาน 2 (ห้องเช็คปั้มหัวฉีด) กองโรงงานเครื่องจักรกล ตำบลในเมืองอำเภอเมืองนครราชสีมา จังหวัดนครราชสีมา </t>
  </si>
  <si>
    <t>ค่าปรับปรุงสิ่งก่อสร้างอื่น ศูนย์ป้องกันและบรรเทาสาธารณภัย เขต 7 สกลนครตำบลธาตุเชิงชุม อำเภอเมืองสกลนคร จังหวัดสกลนคร 6 แห่ง</t>
  </si>
  <si>
    <t>15006080002003210046</t>
  </si>
  <si>
    <t xml:space="preserve"> 1) ค่าปรับปรุงถนนคอนกรีตเสริมเหล็กรอบอาคารโรงซ่อมเครื่องจักรกล ส่วนสนับสนุนทรัพยากรกู้ภัย ศูนย์ป้องกันและบรรเทาสาธารณภัย เขต 7 สกลนคร ตำบลธาตุเชิงชุม อำเภอเมืองสกลนคร จังหวัดสกลนคร </t>
  </si>
  <si>
    <t xml:space="preserve">2) ค่าปรับปรุงพื้นลานคอนกรีตเสริมเหล็ก ส่วนสนับสนุนทรัพยากรกู้ภัย 
ศูนย์ป้องกันและบรรเทาสาธารณภัย เขต 7 สกลนคร ตำบลธาตุเชิงชุม 
อำเภอเมืองสกลนคร จังหวัดสกลนคร </t>
  </si>
  <si>
    <t xml:space="preserve">3) ค่าปรับปรุงถนนคอนกรีตเสริมเหล็กเชื่อมต่อโรงจอดเครื่องจักรกลขนาดใหญ่ ส่วนสนับสนุนทรัพยากรกู้ภัย ศูนย์ป้องกันและบรรเทาสาธารณภัย เขต 7 สกลนคร ตำบลธาตุเชิงชุม อำเภอเมืองสกลนคร จังหวัดสกลนคร </t>
  </si>
  <si>
    <t xml:space="preserve">4) ค่าปรับปรุงซ่อมแซมหลังคาปั๊มน้ำมัน ศูนย์ป้องกันและบรรเทาสาธารณภัย 
เขต 7 สกลนคร ตำบลธาตุเชิงชุม อำเภอเมืองสกลนคร จังหวัดสกลนคร </t>
  </si>
  <si>
    <t>5) ค่าปรับปรุงซ่อมแซมอาคารโรงนอนผู้เข้ารับการฝึกอบรม ศูนย์ป้องกันและบรรเทาสาธารณภัย เขต 7 สกลนคร ตำบลธาตุเชิงชุม อำเภอเมืองสกลนคร จังหวัดสกลนคร 1 แห่ง</t>
  </si>
  <si>
    <t xml:space="preserve"> 6) ค่าปรับปรุงซ่อมแซม ทาสีรั้ว คสล.-ตะแกรงเหล็กถัก ส่วนสนับสนุนทรัพยากรกู้ภัย ศูนย์ป้องกันและบรรเทาสาธารณภัย เขต 7 สกลนคร ตำบลธาตุเชิงชุม อำเภอเมืองสกลนคร จังหวัดสกลนคร </t>
  </si>
  <si>
    <t>ค่าปรับปรุงอาคารที่ทำการและสิ่งก่อสร้างประกอบ</t>
  </si>
  <si>
    <t>ค่าปรับปรุงอาคารที่ทำการและสิ่งก่อสร้างประกอบที่มีราคาต่อหน่วยต่ำกว่า 10 ล้านบาท รวม 22 รายการ (รวม 44 หน่วย)</t>
  </si>
  <si>
    <t xml:space="preserve">ค่าปรับปรุงอาคารสำนักงานและสิ่งก่อสร้างประกอบ ศูนย์ป้องกันและบรรเทาสาธารณภัย เขต 1 ปทุมธานี ตำบลบ้านกลาง อำเภอเมืองปทุมธานี จังหวัดปทุมธานี </t>
  </si>
  <si>
    <t>15006080002003210001</t>
  </si>
  <si>
    <t xml:space="preserve"> 1) ค่าปรับปรุงซ่อมแซมอาคารสำนักงาน ศูนย์ป้องกันและบรรเทาสาธารณภัย เขต 1 ปทุมธานี ตำบลบ้านกลาง อำเภอเมืองปทุมธานี จังหวัดปทุมธานี </t>
  </si>
  <si>
    <t xml:space="preserve">ค่าปรับปรุงอาคารสำนักงานและสิ่งก่อสร้างประกอบ ศูนย์ป้องกันและบรรเทาสาธารณภัย เขต 6 ขอนแก่น  ตำบลศิลา อำเภอเมืองขอนแก่น จังหวัดขอนแก่น </t>
  </si>
  <si>
    <t>15006080002003210003</t>
  </si>
  <si>
    <t xml:space="preserve"> 1) ค่าปรับปรุงซ่อมแซมบ้านพักเรือนแถวเจ้าหน้าที่ เลขที่ 36/174-36/183 ศูนย์ป้องกันและบรรเทาสาธารณภัย เขต 6 ขอนแก่น ตำบลศิลา อำเภอเมืองขอนแก่น จังหวัดขอนแก่น </t>
  </si>
  <si>
    <t xml:space="preserve">ค่าปรับปรุงอาคารสำนักงานและสิ่งก่อสร้างประกอบ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</si>
  <si>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>15006080002003210004</t>
  </si>
  <si>
    <t xml:space="preserve"> 1) ค่าซ่อมแซมปรับปรุงอาคารสำนักงาน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</si>
  <si>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 xml:space="preserve"> 2) ค่าซ่อมแซมปรับปรุงอาคารส่วนป้องกันและปฏิบัติการ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</si>
  <si>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 xml:space="preserve"> 3) ค่าซ่อมแซมปรับปรุงระบบไฟฟ้าอาคารส่วนสนับสนุนทรัพยากรกู้ภัย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</si>
  <si>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 xml:space="preserve"> 4) ค่าซ่อมแซมปรับปรุงบ้านพักเรือนแถว เลขที่ 125/319-125/328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</si>
  <si>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 xml:space="preserve"> 5) ค่าซ่อมแซมปรับปรุงบ้านพักเรือนแถว (อิฐแดง) เลขที่ 125/179-125/182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</si>
  <si>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 xml:space="preserve"> 6) ค่าซ่อมแซมปรับปรุงถนนลาดยางผิวแอสฟัลติกคอนกรีต (ช่วงที่ 2)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</si>
  <si>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 xml:space="preserve"> 7) ค่าซ่อมแซมปรับปรุงอาคารเก็บวัสดุครุภัณฑ์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</si>
  <si>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 xml:space="preserve"> 8) ค่าซ่อมแซมปรับปรุงห้องน้ำอาคารชุดเผชิญสถานการณ์วิกฤต (ERT)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</si>
  <si>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 xml:space="preserve">ค่าปรับปรุงอาคารสำนักงานและสิ่งก่อสร้างประกอบ ศูนย์ป้องกันและบรรเทาสาธารณภัย เขต 9 พิษณุโลก  ตำบลวังทอง อำเภอวังทอง จังหวัดพิษณุโลก </t>
  </si>
  <si>
    <t>15006080002003210005</t>
  </si>
  <si>
    <t xml:space="preserve"> 1) ค่าปรับปรุงบ้านพักข้าราชการ ระดับ 5-6 บ้านเลขที่ 10/2 และ 10/3 ศูนย์ป้องกันและบรรเทาสาธารณภัย เขต 9 พิษณุโลก ตำบลวังทอง อำเภอวังทอง จังหวัดพิษณุโลก </t>
  </si>
  <si>
    <t xml:space="preserve"> 2) ค่าปรับปรุงอาคารสำนักงานหลังเก่า ศูนย์ป้องกันและบรรเทาสาธารณภัย เขต 9 พิษณุโลก ตำบลวังทอง อำเภอวังทอง จังหวัดพิษณุโลก </t>
  </si>
  <si>
    <t xml:space="preserve">ค่าปรับปรุงอาคารสำนักงานและสิ่งก่อสร้างประกอบ ศูนย์ป้องกันและบรรเทาสาธารณภัย เขต 10 ลำปาง ตำบลบ่อแฮ้ว อำเภอเมืองลำปาง จังหวัดลำปาง </t>
  </si>
  <si>
    <t>15006080002003210006</t>
  </si>
  <si>
    <t xml:space="preserve"> 1) ค่าปรับปรุงซ่อมแซมระบบประปา ศูนย์ป้องกันและบรรเทาสาธารณภัย เขต 10 ลำปาง ตำบลบ่อแฮ้ว อำเภอเมืองลำปาง จังหวัดลำปาง </t>
  </si>
  <si>
    <t xml:space="preserve"> 2) ค่าปรับปรุงซ่อมแซมไฟฟ้าส่องสว่าง ศูนย์ป้องกันและบรรเทาสาธารณภัย เขต 10 ลำปาง ตำบลบ่อแฮ้ว อำเภอเมืองลำปาง จังหวัดลำปาง </t>
  </si>
  <si>
    <t xml:space="preserve">ค่าปรับปรุงอาคารสำนักงานและสิ่งก่อสร้างประกอบ ศูนย์ป้องกันและบรรเทาสาธารณภัย เขต 12 สงขลา ตำบลควนลัง อำเภอหาดใหญ่ จังหวัดสงขลา </t>
  </si>
  <si>
    <t>15006080002003210008</t>
  </si>
  <si>
    <t xml:space="preserve"> 1) ค่าปรับปรุงห้องน้ำ, ห้องส้วม ส่วนสนับสนุนทรัพยากรกู้ภัย ศูนย์ป้องกันและบรรเทาสาธารณภัย เขต 12 สงขลา ตำบลควนลัง อำเภอหาดใหญ่ จังหวัดสงขลา </t>
  </si>
  <si>
    <t xml:space="preserve"> 2) ค่าปรับปรุงซ่อมแซมบ้านพักข้าราชการ 2 ชั้น (เลขที่ 1661/6, 10, 19) ศูนย์ป้องกันและบรรเทาสาธารณภัย เขต 12 สงขลา ตำบลควนลัง อำเภอหาดใหญ่ จังหวัดสงขลา </t>
  </si>
  <si>
    <t xml:space="preserve"> 3) ค่าปรับปรุงอาคารฝึกอบรม 1 และสาธารณูปโภค ส่วนฝึกอบรม ศูนย์ป้องกันและบรรเทาสาธารณภัย เขต 12 สงขลา ตำบลควนลัง อำเภอหาดใหญ่ จังหวัดสงขลา </t>
  </si>
  <si>
    <t xml:space="preserve"> 4) ค่าปรับปรุงซ่อมแซมบ้านพักข้าราชการ (เลขที่ 1661/43, 46, 54) ศูนย์ป้องกันและบรรเทาสาธารณภัย เขต 12 สงขลา ตำบลควนลัง อำเภอหาดใหญ่ จังหวัดสงขลา </t>
  </si>
  <si>
    <t xml:space="preserve"> 5) ค่าปรับปรุงอาคารฝึกอบรม 2 และสาธารณูปโภค ส่วนฝึกอบรม ศูนย์ป้องกันและบรรเทาสาธารณภัย เขต 12 สงขลา ตำบลควนลัง อำเภอหาดใหญ่ จังหวัดสงขลา </t>
  </si>
  <si>
    <t xml:space="preserve">ค่าปรับปรุงอาคารสำนักงานและสิ่งก่อสร้างประกอบ ศูนย์ป้องกันและบรรเทาสาธารณภัย เขต 13 อุบลราชธานี ตำบลขามใหญ่ อำเภอเมืองอุบลราชธานี จังหวัดอุบลราชธานี </t>
  </si>
  <si>
    <t>15006080002003210009</t>
  </si>
  <si>
    <t xml:space="preserve"> 1) ค่าปรับปรุงระบบไฟฟ้าอาคารโรงซ่อมเครื่องจักรกล ศูนย์ป้องกันและบรรเทาสาธารณภัย เขต 13 อุบลราชธานี ตำบลขามใหญ่ อำเภอเมืองอุบลราชธานี จังหวัดอุบลราชธานี </t>
  </si>
  <si>
    <t xml:space="preserve"> 2) ค่าปรับปรุงห้องบริหารทรัพยากรกู้ภัย ศูนย์ป้องกันและบรรเทาสาธารณภัย เขต 13 อุบลราชธานี ตำบลขามใหญ่ อำเภอเมืองอุบลราชธานี จังหวัดอุบลราชธานี </t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</si>
  <si>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สำนักงานป้องกันและบรรเทาสาธารณภัยจังหวัดเชียงใหม่ ตำบลช้างเผือก อำเภอเมืองเชียงใหม่ จังหวัดเชียงใหม่ </t>
  </si>
  <si>
    <t>15006080002003210023</t>
  </si>
  <si>
    <t xml:space="preserve"> 1) ค่าปรับปรุงหลังคาอาคารสิ่งของสำรองจ่าย สำนักงานป้องกันและบรรเทาสาธารณภัยจังหวัดเชียงใหม่ ตำบลช้างเผือก อำเภอเมืองเชียงใหม่ จังหวัดเชียงใหม่ </t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</si>
  <si>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สำนักงานป้องกันและบรรเทาสาธารณภัยจังหวัดเชียงใหม่ สาขาเชียงดาว ตำบลเชียงดาว อำเภอเชียงดาว จังหวัดเชียงใหม่ </t>
  </si>
  <si>
    <t>15006080002003210024</t>
  </si>
  <si>
    <t xml:space="preserve"> 1) ค่าปรับปรุงซ่อมแซมอาคาร สำนักงานป้องกันและบรรเทาสาธารณภัยจังหวัดเชียงใหม่ สาขาเชียงดาว ตำบลเชียงดาว อำเภอเชียงดาว จังหวัดเชียงใหม่ </t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</si>
  <si>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สำนักงานป้องกันและบรรเทาสาธารณภัยจังหวัดตรัง ตำบลทับเที่ยง อำเภอเมืองตรัง จังหวัดตรัง </t>
  </si>
  <si>
    <t>15006080002003210025</t>
  </si>
  <si>
    <t xml:space="preserve"> 1) ค่าปรับปรุงห้องประชุมสำนักงานป้องกันและบรรเทาสาธารณภัยจังหวัดตรัง ตำบลทับเที่ยง อำเภอเมืองตรัง จังหวัดตรัง </t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</si>
  <si>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สำนักงานป้องกันและบรรเทาสาธารณภัยจังหวัดตาก ตำบลน้ำรึม อำเภอเมืองตาก จังหวัดตาก </t>
  </si>
  <si>
    <t>15006080002003210026</t>
  </si>
  <si>
    <t xml:space="preserve"> 1) ค่าซ่อมปรับปรุงอาคารห้องประชุม สำนักงานป้องกันและบรรเทาสาธารณภัยจังหวัดตาก ตำบลน้ำรึม อำเภอเมืองตาก จังหวัดตาก</t>
  </si>
  <si>
    <t xml:space="preserve"> 2) ค่าซ่อมปรับปรุงบ้านพักเรือนแถว เลขที่ 585/27 - 585/36 สำนักงานป้องกันและบรรเทาสาธารณภัยจังหวัดตาก ตำบลน้ำรึม อำเภอเมืองตาก จังหวัดตาก </t>
  </si>
  <si>
    <t xml:space="preserve"> 3) ค่าซ่อมปรับปรุงบ้านพักข้าราชการ เลขที่ 585/6-7 สำนักงานป้องกันและบรรเทาสาธารณภัยจังหวัดตาก ตำบลน้ำรึม อำเภอเมืองตาก จังหวัดตาก </t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</si>
  <si>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สำนักงานป้องกันและบรรเทาสาธารณภัยจังหวัดนครปฐม ตำบลถนนขาด อำเภอเมืองนครปฐม จังหวัดนครปฐม </t>
  </si>
  <si>
    <t>15006080002003210027</t>
  </si>
  <si>
    <t xml:space="preserve"> 1) ค่าปรับปรุงห้องประชุม สำนักงานป้องกันและบรรเทาสาธารณภัยจังหวัดนครปฐม ตำบลถนนขาด อำเภอเมืองนครปฐม จังหวัดนครปฐม </t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</si>
  <si>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สำนักงานป้องกันและบรรเทาสาธารณภัยจังหวัดนครราชสีมา ตำบลในเมือง อำเภอเมืองนครราชสีมา จังหวัดนครราชสีมา </t>
  </si>
  <si>
    <t>15006080002003210028</t>
  </si>
  <si>
    <t xml:space="preserve"> 1) ค่าปรับปรุงซ่อมแซมอาคารสำนักงานป้องกันและบรรเทาสาธารณภัยจังหวัดนครราชสีมา ตำบลในเมือง อำเภอเมืองนครราชสีมา จังหวัดนครราชสีมา </t>
  </si>
  <si>
    <r>
      <rPr>
        <sz val="16"/>
        <rFont val="TH SarabunPSK"/>
        <family val="2"/>
      </rPr>
      <t>.(1.14)</t>
    </r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</si>
  <si>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สำนักงานป้องกันและบรรเทาสาธารณภัยจังหวัดนราธิวาส ตำบลลำภู อำเภอเมืองนราธิวาส จังหวัดนราธิวาส </t>
  </si>
  <si>
    <t>15006080002003210029</t>
  </si>
  <si>
    <t xml:space="preserve"> 1) ค่าซ่อมปรับปรุงอาคารปฏิบัติการและสาธารณูปโภค สำนักงานป้องกันและบรรเทาสาธารณภัยจังหวัดนราธิวาส ตำบลลำภู อำเภอเมืองนราธิวาส จังหวัดนราธิวาส </t>
  </si>
  <si>
    <t xml:space="preserve"> 2) ค่าปรับปรุงซ่อมแซมบ้านพักข้าราชการ ระดับ 3-4 สำนักงานป้องกันและบรรเทาสาธารณภัยจังหวัดนราธิวาส ตำบลลำภู อำเภอเมืองนราธิวาส จังหวัดนราธิวาส </t>
  </si>
  <si>
    <t xml:space="preserve"> 3) ค่าปรับปรุงซ่อมแซมบ้านพักข้าราชการ ระดับ 5-6 สำนักงานป้องกันและบรรเทาสาธารณภัยจังหวัดนราธิวาส ตำบลลำภู อำเภอเมืองนราธิวาส จังหวัดนราธิวาส </t>
  </si>
  <si>
    <r>
      <rPr>
        <sz val="16"/>
        <rFont val="TH SarabunPSK"/>
        <family val="2"/>
      </rPr>
      <t>.(1.15)</t>
    </r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</si>
  <si>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สำนักงานป้องกันและบรรเทาสาธารณภัยจังหวัดปัตตานี ตำบลบานา อำเภอเมืองปัตตานี จังหวัดปัตตานี </t>
  </si>
  <si>
    <t>15006080002003210031</t>
  </si>
  <si>
    <t xml:space="preserve"> 1) ค่าปรับปรุงอาคาร สำนักงานป้องกันและบรรเทาสาธารณภัยจังหวัดปัตตานี ตำบลบานา อำเภอเมืองปัตตานี จังหวัดปัตตานี </t>
  </si>
  <si>
    <r>
      <rPr>
        <sz val="16"/>
        <rFont val="TH SarabunPSK"/>
        <family val="2"/>
      </rPr>
      <t>.(1.16)</t>
    </r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</si>
  <si>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สำนักงานป้องกันและบรรเทาสาธารณภัยจังหวัดพังงา ตำบลถ้ำน้ำผุด อำเภอเมืองพังงา จังหวัดพังงา </t>
  </si>
  <si>
    <t>15006080002003210032</t>
  </si>
  <si>
    <t xml:space="preserve"> 1) ค่าปรับปรุงอาคารสิ่งของสำรองจ่าย สำนักงานป้องกันและบรรเทาสาธารณภัยจังหวัดพังงา ตำบลถ้ำน้ำผุด อำเภอเมืองพังงา จังหวัดพังงา </t>
  </si>
  <si>
    <r>
      <rPr>
        <sz val="16"/>
        <rFont val="TH SarabunPSK"/>
        <family val="2"/>
      </rPr>
      <t>.(1.17)</t>
    </r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</si>
  <si>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สำนักงานป้องกันและบรรเทาสาธารณภัยจังหวัดพัทลุง ตำบลควนมะพร้าว อำเภอเมืองพัทลุง จังหวัดพัทลุง </t>
  </si>
  <si>
    <t>15006080002003210033</t>
  </si>
  <si>
    <t xml:space="preserve"> 1) ค่าปรับปรุงบ้านพักเจ้าหน้าที่ เลขที่ 173/9, 173/10 สำนักงานป้องกันและบรรเทาสาธารณภัยจังหวัดพัทลุง ตำบลควนมะพร้าว อำเภอเมืองพัทลุง จังหวัดพัทลุง </t>
  </si>
  <si>
    <t xml:space="preserve"> 2) ค่าปรับปรุงพื้นอาคารสำนักงานป้องกันและบรรเทาสาธารณภัยจังหวัดพัทลุง (ศาลากลางจังหวัดพัทลุง ชั้น 2 (หลังเก่า)) สำนักงานป้องกันและบรรเทาสาธารณภัยจังหวัดพัทลุง ตำบลควนมะพร้าว อำเภอเมืองพัทลุง จังหวัดพัทลุง </t>
  </si>
  <si>
    <r>
      <rPr>
        <sz val="16"/>
        <rFont val="TH SarabunPSK"/>
        <family val="2"/>
      </rPr>
      <t>.(1.18)</t>
    </r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</si>
  <si>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สำนักงานป้องกันและบรรเทาสาธารณภัยจังหวัดมุกดาหาร ตำบลมุกดาหาร อำเภอเมืองมุกดาหาร จังหวัดมุกดาหาร </t>
  </si>
  <si>
    <t>15006080002003210034</t>
  </si>
  <si>
    <t xml:space="preserve"> 1) ค่าปรับปรุง-ต่อเติม ห้องประชุม สำนักงานป้องกันและบรรเทาสาธารณภัยจังหวัดมุกดาหาร ตำบลมุกดาหาร อำเภอเมืองมุกดาหาร จังหวัดมุกดาหาร </t>
  </si>
  <si>
    <t xml:space="preserve"> 2) ค่าซ่อมแซม-ปรับปรุงบ้านพักระดับ 1-2 รหัสบ้าน ง1-ง5 สำนักงานป้องกันและบรรเทาสาธารณภัยจังหวัดมุกดาหาร ตำบลมุกดาหาร อำเภอเมืองมุกดาหาร จังหวัดมุกดาหาร </t>
  </si>
  <si>
    <t xml:space="preserve"> 3) ค่าซ่อมแซม-ปรับปรุงบ้านพักระดับ 3-4 รหัสบ้าน ค1-ค2 สำนักงานป้องกันและบรรเทาสาธารณภัยจังหวัดมุกดาหาร ตำบลมุกดาหาร อำเภอเมืองมุกดาหาร จังหวัดมุกดาหาร </t>
  </si>
  <si>
    <t xml:space="preserve"> 4) ค่าซ่อมแซม-ปรับปรุงบ้านพักระดับ 3-4 รหัสบ้าน ค3-ค4 สำนักงานป้องกันและบรรเทาสาธารณภัยจังหวัดมุกดาหาร ตำบลมุกดาหาร อำเภอเมืองมุกดาหาร จังหวัดมุกดาหาร </t>
  </si>
  <si>
    <r>
      <rPr>
        <sz val="16"/>
        <rFont val="TH SarabunPSK"/>
        <family val="2"/>
      </rPr>
      <t>.(1.19)</t>
    </r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</si>
  <si>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สำนักงานป้องกันและบรรเทาสาธารณภัยจังหวัดแม่ฮ่องสอน ตำบลปางหมู อำเภอเมืองแม่ฮ่องสอน จังหวัดแม่ฮ่องสอน </t>
  </si>
  <si>
    <t>15006080002003210035</t>
  </si>
  <si>
    <t xml:space="preserve"> 1) ค่าปรับปรุงอาคารสำนักงานป้องกันและบรรเทาสาธารณภัยจังหวัดแม่ฮ่องสอน ตำบลปางหมู อำเภอเมืองแม่ฮ่องสอน จังหวัดแม่ฮ่องสอน </t>
  </si>
  <si>
    <r>
      <rPr>
        <sz val="16"/>
        <rFont val="TH SarabunPSK"/>
        <family val="2"/>
      </rPr>
      <t>.(1.20)</t>
    </r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</si>
  <si>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สำนักงานป้องกันและบรรเทาสาธารณภัยจังหวัดลำปาง สาขาเถิน ตำบลล้อมแรด อำเภอเถิน จังหวัดลำปาง </t>
  </si>
  <si>
    <t>15006080002003210036</t>
  </si>
  <si>
    <t xml:space="preserve"> 1) ค่าปรับปรุงหลังคาอาคารสำนักงานป้องกันและบรรเทาสาธารณภัยจังหวัดลำปาง สาขาเถิน ตำบลล้อมแรด อำเภอเถิน จังหวัดลำปาง </t>
  </si>
  <si>
    <r>
      <rPr>
        <sz val="16"/>
        <rFont val="TH SarabunPSK"/>
        <family val="2"/>
      </rPr>
      <t>.(1.21)</t>
    </r>
  </si>
  <si>
    <t xml:space="preserve">ค่าปรับปรุงอาคารสำนักงานและสิ่งก่อสร้างประกอบ สำนักงานป้องกันและบรรเทาสาธารณภัยจังหวัดสมุทรสาคร ตำบลมหาชัย อำเภอเมืองสมุทรสาคร จังหวัดสมุทรสาคร </t>
  </si>
  <si>
    <t>15006080002003210038</t>
  </si>
  <si>
    <t xml:space="preserve"> 1) ค่าปรับปรุงห้องประชุมและห้องปฏิบัติงาน สำนักงานป้องกันและบรรเทาสาธารณภัยจังหวัดสมุทรสาคร ตำบลมหาชัย อำเภอเมืองสมุทรสาคร จังหวัดสมุทรสาคร </t>
  </si>
  <si>
    <r>
      <rPr>
        <sz val="16"/>
        <rFont val="TH SarabunPSK"/>
        <family val="2"/>
      </rPr>
      <t>.(1.22)</t>
    </r>
  </si>
  <si>
    <t xml:space="preserve">ค่าปรับปรุงอาคารสำนักงานและสิ่งก่อสร้างประกอบ สถาบันพัฒนาบุคลากรด้านการป้องกันและบรรเทาสาธารณภัย ตำบลบางพูน อำเภอเมืองปทุมธานี จังหวัดปทุมธานี </t>
  </si>
  <si>
    <t>15006080002003210045</t>
  </si>
  <si>
    <t xml:space="preserve">ค่าปรับปรุงซ่อมแซมหลังคาอาคาร 4 (อาคารริมชล) สถาบันพัฒนาบุคลากรด้านการป้องกันและบรรเทาสาธารณภัย ตำบลบางพูน อำเภอเมืองปทุมธานี จังหวัดปทุมธานี </t>
  </si>
  <si>
    <t>ค่าปรับปรุงอาคารที่พักอาศัยและสิ่งก่อสร้างประกอบ</t>
  </si>
  <si>
    <t>ค่าปรับปรุงอาคารที่พักอาศัยและสิ่งก่อสร้างประกอบที่มีราคาต่อหน่วยต่ำกว่า 10 ล้านบาท รวม 6 รายการ (รวม 15 หน่วย)</t>
  </si>
  <si>
    <t xml:space="preserve">ค่าปรับปรุงอาคารที่พักอาศัยและสิ่งก่อสร้างประกอบ สำนักงานป้องกันและบรรเทาสาธารณภัยจังหวัดบุรีรัมย์ ตำบลในเมือง อำเภอเมืองบุรีรัมย์ จังหวัดบุรีรัมย์ </t>
  </si>
  <si>
    <t>15006080002003210030</t>
  </si>
  <si>
    <t xml:space="preserve"> 1) ค่าซ่อมแซมบ้านพักเจ้าหน้าที่ปภ.จังหวัดบุรีรัมย์ แบบบ้านเรือนแถวสองชั้น จำนวน 1 ยูนิต สำนักงานป้องกันและบรรเทาสาธารณภัยจังหวัดบุรีรัมย์ ตำบลในเมือง อำเภอเมืองบุรีรัมย์ จังหวัดบุรีรัมย์ </t>
  </si>
  <si>
    <t>ค่าปรับปรุงอาคารที่พักอาศัยและสิ่งก่อสร้างประกอบ สำนักงานป้องกันและบรรเทาสาธารณภัยจังหวัดสตูล ตำบลคลองขุด อำเภอเมืองสตูล จังหวัดสตูล</t>
  </si>
  <si>
    <t>15006080002003210037</t>
  </si>
  <si>
    <t xml:space="preserve"> 1) ค่าปรับปรุงซ่อมแซมบ้านพักหัวหน้าสำนักงาน ปภ. จังหวัดสตูล สำนักงานป้องกันและบรรเทาสาธารณภัยจังหวัดสตูล ตำบลคลองขุด อำเภอเมืองสตูล จังหวัดสตูล</t>
  </si>
  <si>
    <t xml:space="preserve">ค่าปรับปรุงอาคารที่พักอาศัยและสิ่งก่อสร้างประกอบ สำนักงานป้องกันและบรรเทาสาธารณภัยจังหวัดหนองคาย ตำบลโพธิ์ชัย อำเภอเมืองหนองคาย จังหวัดหนองคาย </t>
  </si>
  <si>
    <t>15006080002003210039</t>
  </si>
  <si>
    <t xml:space="preserve"> 1) ค่าปรับปรุงบ้านพักเรือนแถว สำนักงานป้องกันและบรรเทาสาธารณภัยจังหวัดหนองคาย ตำบลโพธิ์ชัย อำเภอเมืองหนองคาย จังหวัดหนองคาย </t>
  </si>
  <si>
    <t xml:space="preserve">ค่าปรับปรุงอาคารที่พักอาศัยและสิ่งก่อสร้างประกอบ สำนักงานป้องกันและบรรเทาสาธารณภัยจังหวัดอุตรดิตถ์ ตำบลท่าอิฐ อำเภอเมืองอุตรดิตถ์ จังหวัดอุตรดิตถ์ </t>
  </si>
  <si>
    <t>15006080002003210040</t>
  </si>
  <si>
    <t xml:space="preserve"> 1) ค่าปรับปรุงบ้านพักข้าราชการและเจ้าหน้าที่ (บ้านพักข้าราชการ ระดับ 5-6) สำนักงานป้องกันและบรรเทาสาธารณภัยจังหวัดอุตรดิตถ์ ตำบลท่าอิฐ อำเภอเมืองอุตรดิตถ์ จังหวัดอุตรดิตถ์ </t>
  </si>
  <si>
    <t xml:space="preserve">ค่าปรับปรุงอาคารที่พักอาศัยและสิ่งก่อสร้างประกอบ ศูนย์ป้องกันและบรรเทาสาธารณภัย เขต 5 นครราชสีมา ตำบลในเมือง อำเภอเมืองนครราชสีมา จังหวัดนครราชสีมา </t>
  </si>
  <si>
    <t>15006080002003210002</t>
  </si>
  <si>
    <t xml:space="preserve"> 1) ค่าซ่อมแซม-ปรับปรุงบ้านแฝด 2 ชั้น (ชุดที่ 1) ศูนย์ป้องกันและบรรเทาสาธารณภัย เขต 5 นครราชสีมา ตำบลในเมือง อำเภอเมืองนครราชสีมา จังหวัดนครราชสีมา </t>
  </si>
  <si>
    <t xml:space="preserve"> 2) ค่าซ่อมแซม-ปรับปรุงบ้านแฝด 2 ชั้น (ชุดที่ 2) ศูนย์ป้องกันและบรรเทาสาธารณภัย เขต 5 นครราชสีมา ตำบลในเมือง อำเภอเมืองนครราชสีมา จังหวัดนครราชสีมา 1 แห่ง</t>
  </si>
  <si>
    <t xml:space="preserve"> 3) ค่าซ่อมแซม-ปรับปรุงเรือนแถว 2 ชั้น (ชุดที่ 1) ศูนย์ป้องกันและบรรเทาสาธารณภัย เขต 5 นครราชสีมา ตำบลในเมือง อำเภอเมืองนครราชสีมา จังหวัดนครราชสีมา 1 แห่ง</t>
  </si>
  <si>
    <t xml:space="preserve"> 4) ค่าซ่อมแซม-ปรับปรุงเรือนแถว 2 ชั้น (ชุดที่ 2) ศูนย์ป้องกันและบรรเทาสาธารณภัย เขต 5 นครราชสีมา ตำบลในเมือง อำเภอเมืองนครราชสีมา จังหวัดนครราชสีมา 1 แห่ง</t>
  </si>
  <si>
    <t xml:space="preserve"> 5) ค่าซ่อมแซม-ปรับปรุงเรือนแถว 1 ชั้น (ชุดที่ 1) ศูนย์ป้องกันและบรรเทาสาธารณภัย เขต 5 นครราชสีมา ตำบลในเมือง อำเภอเมืองนครราชสีมา จังหวัดนครราชสีมา </t>
  </si>
  <si>
    <t xml:space="preserve"> 6) ค่าซ่อมแซม-ปรับปรุงเรือนแถว 1 ชั้น (ชุดที่ 2) ศูนย์ป้องกันและบรรเทาสาธารณภัย เขต 5 นครราชสีมา ตำบลในเมือง อำเภอเมืองนครราชสีมา จังหวัดนครราชสีมา </t>
  </si>
  <si>
    <t xml:space="preserve">ค่าปรับปรุงอาคารที่พักอาศัยและสิ่งก่อสร้างประกอบ ศูนย์ป้องกันและบรรเทาสาธารณภัย เขต 11 สุราษฎร์ธานี  ตำบลหนองไทร อำเภอพุนพิน จังหวัดสุราษฎร์ธานี </t>
  </si>
  <si>
    <t>15006080002003210007</t>
  </si>
  <si>
    <t xml:space="preserve"> 1) ค่าปรับปรุงระบบประปาภายในศูนย์ ปภ.เขต 11 สุราษฎร์ธานี ทั้งระบบ ศูนย์ป้องกันและบรรเทาสาธารณภัย เขต 11 สุราษฎร์ธานี ตำบลหนองไทร อำเภอพุนพิน จังหวัดสุราษฎร์ธานี 
</t>
  </si>
  <si>
    <t xml:space="preserve"> 2) ค่าปรับปรุงอาคารเรือนแถวให้เป็นอาคารที่พักสำหรับผู้เข้าอบรม ศูนย์ป้องกันและบรรเทาสาธารณภัย เขต 11 สุราษฎร์ธานี ตำบลหนองไทร อำเภอพุนพิน จังหวัดสุราษฎร์ธานี </t>
  </si>
  <si>
    <t xml:space="preserve"> 3) ค่าปรับปรุงบ้านพักแฝดข้าราชการ ระดับชำนาญงาน 4 หลัง ศูนย์ป้องกันและบรรเทาสาธารณภัย เขต 11 สุราษฎร์ธานี ตำบลหนองไทร อำเภอพุนพิน จังหวัดสุราษฎร์ธานี </t>
  </si>
  <si>
    <t xml:space="preserve"> 4) ค่าปรับปรุงบ้านพักแฝดข้าราชการ ระดับปฏิบัติการ 6 หลัง ศูนย์ป้องกันและบรรเทาสาธารณภัย เขต 11 สุราษฎร์ธานี ตำบลหนองไทร อำเภอพุนพิน จังหวัดสุราษฎร์ธานี </t>
  </si>
  <si>
    <t xml:space="preserve"> 5) ค่าปรับปรุงอาคารรับรอง ศูนย์ป้องกันและบรรเทาสาธารณภัย เขต 11 สุราษฎร์ธานี ตำบลหนองไทร อำเภอพุนพิน จังหวัดสุราษฎร์ธานี </t>
  </si>
  <si>
    <t>ค่าก่อสร้างอื่นๆ</t>
  </si>
  <si>
    <t>ค่าก่อสร้างอื่นๆที่มีราคาต่อหน่วยต่ำกว่า 10 ล้านบาท รวม 13 รายการ (รวม 14 หน่วย)</t>
  </si>
  <si>
    <t xml:space="preserve">ค่าก่อสร้างอาคารหอประชุมอเนกประสงค์ ศูนย์ป้องกันและบรรเทาสาธารณภัย เขต 2 สุพรรณบุรี ตำบลรั้วใหญ่ อำเภอเมืองสุพรรณบุรี จังหวัดสุพรรณบุรี </t>
  </si>
  <si>
    <t>15006080002003210013</t>
  </si>
  <si>
    <t xml:space="preserve">ค่าก่อสร้างรั้วรอบบริเวณส่วนสนับสนุนทรัพยากรกู้ภัย ศูนย์ป้องกันและบรรเทาสาธารณภัย เขต 6 ขอนแก่น ตำบลศิลา อำเภอเมืองขอนแก่น จังหวัดขอนแก่น </t>
  </si>
  <si>
    <t>15006090002003210016</t>
  </si>
  <si>
    <t xml:space="preserve">ค่าก่อสร้างโรงจอดเครื่องจักรกลขนาดใหญ่ ศูนย์ป้องกันและบรรเทาสาธารณภัย เขต 7 สกลนคร ตำบลธาตุเชิงชุม อำเภอเมืองสกลนคร จังหวัดสกลนคร </t>
  </si>
  <si>
    <t>15006090002003210017</t>
  </si>
  <si>
    <t xml:space="preserve">ค่าก่อสร้างอาคารเอนกประสงค์ ศูนย์ป้องกันและบรรเทาสาธารณภัย เขต 9 พิษณุโลก ตำบลวังทอง อำเภอวังทอง จังหวัดพิษณุโลก </t>
  </si>
  <si>
    <t>15006090002003210018</t>
  </si>
  <si>
    <t xml:space="preserve">ค่าก่อสร้างโรงเก็บเครื่องจักรกล ศูนย์ป้องกันและบรรเทาสาธารณภัย เขต 13 อุบลราชธานี ตำบลขามใหญ่ อำเภอเมืองอุบลราชธานี จังหวัดอุบลราชธานี </t>
  </si>
  <si>
    <t>15006090002003210020</t>
  </si>
  <si>
    <t xml:space="preserve">ค่าก่อสร้างอาคารโรงจอดเครื่องจักรสาธารณภัย สำนักงานป้องกันและบรรเทาสาธารณภัยจังหวัดชุมพร ตำบลนาชะอัง อำเภอเมืองชุมพร จังหวัดชุมพร </t>
  </si>
  <si>
    <t>15006080002003210041</t>
  </si>
  <si>
    <t xml:space="preserve">ค่าตกแต่งภายในอาคารสำนักงานป้องกันและบรรเทาสาธารณภัยจังหวัดนราธิวาส ตำบลลำภู อำเภอเมืองนราธิวาส จังหวัดนราธิวาส </t>
  </si>
  <si>
    <t>15006080002003210042</t>
  </si>
  <si>
    <t>ค่าก่อสร้างโรงจอดเครื่องจักรกลขนาดใหญ่ 2 หลัง ศูนย์ป้องกันและบรรเทาสาธารณภัย เขต 3 ปราจีนบุรี ตำบลคำโตนด อำเภอประจันตคาม จังหวัดปราจีนบุรี 2 หลัง</t>
  </si>
  <si>
    <t>หลัง</t>
  </si>
  <si>
    <t>15006080002003210014</t>
  </si>
  <si>
    <t xml:space="preserve"> 1.8.1) ค่าก่อสร้างโรงจอดเครื่องจักรกลขนาดใหญ่ (หลังที่ 1) ศูนย์ป้องกันและบรรเทาสาธารณภัย เขต 3 ปราจีนบุรี ตำบลคำโตนด อำเภอประจันตคาม จังหวัดปราจีนบุรี</t>
  </si>
  <si>
    <t xml:space="preserve"> 1.8.2) ค่าก่อสร้างโรงจอดเครื่องจักรกลขนาดใหญ่ (หลังที่ 2) ศูนย์ป้องกันและบรรเทาสาธารณภัย เขต 3 ปราจีนบุรี ตำบลคำโตนด อำเภอประจันตคาม จังหวัดปราจีนบุรี</t>
  </si>
  <si>
    <t>ค่าก่อสร้างโรงจอดเครื่องจักรกลขนาดใหญ่ (โรงที่ 5) ศูนย์ป้องกันและบรรเทาสาธารณภัย เขต 5 นครราชสีมา ตำบลในเมือง อำเภอเมืองนครราชสีมา จังหวัดนครราชสีมา 1 แห่ง</t>
  </si>
  <si>
    <t>150060800020032110015</t>
  </si>
  <si>
    <t>ค่าก่อสร้างอาคารหอประชุมอเนกประสงค์ ศูนย์ป้องกันและบรรเทาสาธารณภัย เขต 5 นครราชสีมา ตำบลในเมือง อำเภอเมืองนครราชสีมา จังหวัดนครราชสีมา 1 แห่ง</t>
  </si>
  <si>
    <t>15006080002003210047</t>
  </si>
  <si>
    <t>ค่าก่อสร้างห้องน้ำและห้องอาบน้ำสำหรับผู้เข้าฝึกอบรม ศูนย์ป้องกันและบรรเทา
สาธารณภัย เขต 11 สุราษฎร์ธานี ตำบลหนองไทร อำเภอพุนพิน จังหวัดสุราษฎร์ธานี 1 แห่ง</t>
  </si>
  <si>
    <t>15006080002003210019</t>
  </si>
  <si>
    <t>ค่าก่อสร้างสถานีจ่ายน้ำมันเชื้อเพลิง ศูนย์ป้องกันและบรรเทาสาธารณภัย เขต 18 ภูเก็ต ประจำจังหวัดตรัง ตำบลโคกหล่อ อำเภอเมืองตรัง จังหวัดตรัง 1 แห่ง</t>
  </si>
  <si>
    <t>15006080002003210022</t>
  </si>
  <si>
    <t xml:space="preserve">ค่าก่อสร้างโรงจอดเครื่องจักรกลขนาดใหญ่ ศูนย์ป้องกันและบรรเทาสาธารณภัย เขต 18 ภูเก็ต ประจำจังหวัดตรัง ตำบลโคกหล่อ อำเภอเมืองตรัง จังหวัดตรัง </t>
  </si>
  <si>
    <t>15006080002003210048</t>
  </si>
  <si>
    <t xml:space="preserve">ค่าก่อสร้างโรงจอดเครื่องจักรกลขนาดใหญ่ ศูนย์ป้องกันและบรรเทาสาธารณภัย เขต 4ประจวบคีรีขันธ์  ตำบลสามร้อยยอด อำเภอสามร้อยยอด จังหวัดประจวบคีรีขันธ์ </t>
  </si>
  <si>
    <t>15006080002003220001</t>
  </si>
  <si>
    <t xml:space="preserve">ค่าก่อสร้างโรงจอดเครื่องจักรกลขนาดใหญ่ ศูนย์ป้องกันและบรรเทาสาธารณภัย เขต 8  กำแพงเพชร ตำบลหนองปลิง อำเภอเมืองกำแพงเพชร จังหวัดกำแพงเพชร </t>
  </si>
  <si>
    <t>15006080002003220002</t>
  </si>
  <si>
    <t xml:space="preserve">ค่าก่อสร้างหลังคาโค้งไร้โครงสร้าง ศูนย์ป้องกันและบรรเทาสาธารณภัย เขต 12 สงขลา ตำบลควนลัง อำเภอหาดใหญ่ จังหวัดสงขลา </t>
  </si>
  <si>
    <t>15006080002003220003</t>
  </si>
  <si>
    <t xml:space="preserve">ค่าก่อสร้างหลังคาโค้งไร้โครงสร้าง ศูนย์ป้องกันและบรรเทาสาธารณภัย เขต 16 ชัยนาท ตำบลเขาท่าพระ อำเภอเมืองชัยนาท จังหวัดชัยนาท </t>
  </si>
  <si>
    <t>15006080002003220004</t>
  </si>
  <si>
    <t xml:space="preserve">ค่าก่อสร้างหลังคาโค้งไร้โครงสร้าง ศูนย์ป้องกันและบรรเทาสาธารณภัย เขต 8 กำแพงเพชร ตำบลหนองปลิง อำเภอเมืองกำแพงเพชร จังหวัดกำแพงเพชร </t>
  </si>
  <si>
    <t>15006080002003220005</t>
  </si>
  <si>
    <t xml:space="preserve">ค่าก่อสร้างโรงจอดเครื่องจักรกลขนาดใหญ่ ศูนย์ป้องกันและบรรเทาสาธารณภัย เขต 11 สุราษฎร์ธานี ตำบลหนองไทร อำเภอพุนพิน จังหวัดสุราษฎร์ธานี </t>
  </si>
  <si>
    <t>15006080002003220007</t>
  </si>
  <si>
    <t xml:space="preserve">ค่าก่อสร้างหลังคาโค้งไร้โครงสร้าง ศูนย์ป้องกันและบรรเทาสาธารณภัย เขต 11 สุราษฎร์ธานี ตำบลหนองไทร อำเภอพุนพิน จังหวัดสุราษฎร์ธานี </t>
  </si>
  <si>
    <t>15006080002003220008</t>
  </si>
  <si>
    <r>
      <t xml:space="preserve">โครงการก่อสร้างโรงจอดอากาศยานปีกหมุน  (Helicopter) ตำบลเขาพระงาม อำเภอเมืองลพบุรี จังหวัดลพบุรี 1 แห่ง (รายการผูกพันเดิม) วงเงินทั้งสิ้น 104.7500 ลบ.
</t>
    </r>
    <r>
      <rPr>
        <sz val="16"/>
        <rFont val="TH SarabunPSK"/>
        <family val="2"/>
      </rPr>
      <t xml:space="preserve"> - ตั้งงบประมาณปี 2564 วงเงิน 40.0000 ลบ.
 - ตั้งงบประมาณปี 2565 วงเงิน 58.4620 ลบ.
 - ตั้งงบประมาณปี 2566 วงเงิน -             ลบ. 
  ตั้งงบประมาณปี 2567 วงเงิน 6,2880 ลบ.</t>
    </r>
  </si>
  <si>
    <t xml:space="preserve">1.2 จัดหาและพัฒนา เทคโนโลยี นวัตกรรม เครื่องมือ วัสดุ อุปกรณ์ เครื่องใช้ในการป้องกันและบรรสาธารณภัย  </t>
  </si>
  <si>
    <t>เทคโนโลยีสารสนเทศและการสื่อสาร</t>
  </si>
  <si>
    <t>งบดำเนินงาน</t>
  </si>
  <si>
    <t>15006080002002000000</t>
  </si>
  <si>
    <t>การเช่าเครื่องคอมพิวเตอร์  วงเงิน 16,705,400 บาท
(1) โครงการเช่าเครื่องคอมพิวเตอร์ จำนวน 1,189 เครื่อง = 12,385,800 บาท
(2) โครงการเช่าเครื่องคอมพิวเตอร์ จำนวน 478 เครื่อง = 4,319,640 บาท</t>
  </si>
  <si>
    <t>สนับสนุนส่งเสริมการนำเทคโนโลยีมาใช้ให้เกิดประโยชน์/การให้ความรู้ เจ้าหน้าที่ ปภ. ในการดูแล และบำรุงรักษาคอมพิวเตอร์เบื้องต้น</t>
  </si>
  <si>
    <t>ค่าซ่อมบำรุงระบบโทรศัพท์ (PABX) และระบบรับแจ้งเหตุ 1784</t>
  </si>
  <si>
    <t xml:space="preserve">ค่าบำรุงรักษาระบบระบบคอมพิวเตอร์ ระบบเครือข่าย ระบบซอฟแวร์ประยุกต์ เช่าพื้นที่วางเครื่องคอมพิวเตอร์แม่ข่ายสำหรับเว็บไซต์ www.disaster.go.th รวมถึงค่าควบคุมการประชุมทางไกล (MCU)(CMV-DPM)/ ค่าบำรุงรักษาอุปกรณ์บำรุงสื่อสารเคลื่อนที่ และบำรุงรักษาระบบระบบ Video Wall พร้อมอุปกรณ์เทคโนโลยีที่ทันสมัย </t>
  </si>
  <si>
    <t>โครงการจ้างเหมาบริการระบบประชุมทางไกลผ่านจอภาพ (Video Conference)</t>
  </si>
  <si>
    <t>งบรายจ่ายอื่น</t>
  </si>
  <si>
    <t>การให้บริการข่ายสื่อสารกลางและให้บริการรับแจ้งเหตุสาธารณภัย</t>
  </si>
  <si>
    <t>15006080002005000001</t>
  </si>
  <si>
    <t xml:space="preserve">งบลงทุน : ครุภัณฑ์คอมพิวเตอร์ </t>
  </si>
  <si>
    <t>การพัฒนาระบบงานดิจิทัล</t>
  </si>
  <si>
    <t>1</t>
  </si>
  <si>
    <t>15006080002003120020</t>
  </si>
  <si>
    <t>พัฒนาระบบประชุมวีดีทัศน์ทางไกล (VCS) เพื่อรองรับศูนย์บัญชาการเหตุการณ์จังหวัดของ ปภ.</t>
  </si>
  <si>
    <t>ระบบ</t>
  </si>
  <si>
    <t>15006080002003120021</t>
  </si>
  <si>
    <t>โครงการบูรณาการโครงสร้างพื้นฐานด้านเทคโนโลยีสารสนเทศและการสื่อสาร
แบบรวมศูนย์ กรมป้องกันและบรรเทาสาธารณภัย</t>
  </si>
  <si>
    <t>15006080002003120022</t>
  </si>
  <si>
    <t>โครงการพัฒนาแพลตฟอร์มกลางทางด้านข้อมูลเชิงพื้นที่เพื่อการคาดการณ์และสนับสนุนการแจ้งเตือนภัย</t>
  </si>
  <si>
    <t>ศภช.</t>
  </si>
  <si>
    <t>15006080002003120024</t>
  </si>
  <si>
    <t>งานพัฒนาระบบโมบายแอพลิเคชั่นใน
เรียนรู้สำหรับเตรียมความพร้อมการจัดการสาธารณภัยเสมือนจริง (AR)</t>
  </si>
  <si>
    <t>15006080002003120029</t>
  </si>
  <si>
    <t>ศูนย์เตือนภัยพิบัติ</t>
  </si>
  <si>
    <t>ครุภัณฑ์การเตือนภัยพิบัติ</t>
  </si>
  <si>
    <t>โครงการจัดหาชุดอุปกรณ์วัดความดันใต้ท้องทะเล (Bottom Pressure Recording) และบำรุงรักษาทุ่นลอย (Surface Buoy) ของระบบตรวจวัดคลื่นสึนามิในทะเลอันดามัน</t>
  </si>
  <si>
    <t>15006080002003120023</t>
  </si>
  <si>
    <t>โครงการพัฒนาระบบวิเคราะห์ข้อมูลขนาดใหญ่เพื่อการเตือนภัย</t>
  </si>
  <si>
    <t>15006080002003120025</t>
  </si>
  <si>
    <t>1.3  ฝึกการป้องกันและบรรเทาสาธารณภัย</t>
  </si>
  <si>
    <t>การฝึกการป้องกันและบรรเทาสาธารณภัย ประจำปีงบประมาณ พ.ศ. 2566</t>
  </si>
  <si>
    <t>15006080002005000002</t>
  </si>
  <si>
    <t>การฝึกซ้อมการบริหารวิกฤตการณ์ระดับชาติด้านสาธารณภัย พ.ศ. 2566
(Crisis Management Exercise : C-MEX 23)</t>
  </si>
  <si>
    <t>15006080002005000003</t>
  </si>
  <si>
    <t>การพัฒนาระบบบัญชาการเหตุการณ์สู่การขยายผล (Incident Command System: ICS)</t>
  </si>
  <si>
    <t>15006080002005000004</t>
  </si>
  <si>
    <t xml:space="preserve">1.4 ฝึกอบรม/สัมมนา 
</t>
  </si>
  <si>
    <t>การพัฒนาบุคลากรกรมป้องกันและบรรเทาสาธารณภัย</t>
  </si>
  <si>
    <t>การพัฒนาบุคลากร (สพบ. คจ. กจ.)</t>
  </si>
  <si>
    <t>สถาบันพัฒนาบุคลากรด้านการป้องกันและบรรเทาสาธารณภัย</t>
  </si>
  <si>
    <t xml:space="preserve">หลักสูตรเจ้าหน้าที่บริหารงานป้องกัน
และบรรเทาสารณภัย (จบ.ปภ.) </t>
  </si>
  <si>
    <t>หลักสูตรการเสริมสร้างประสิทธิภาพ
ผู้ช่วยหัวหน้าสำนักงานป้องกันและ
บรรเทาสาธารณภัย</t>
  </si>
  <si>
    <t>โครงการสัมมนาผู้เชี่ยวชาญด้านการ
ป้องกันและบรรเทาสาธารณภัย</t>
  </si>
  <si>
    <t>หลักสูตรเจ้าพนักงานป้องกันและ
บรรเทาสาธารณภัยตามระเบียบ
กระทรวงมหาดไทย</t>
  </si>
  <si>
    <t>หลักสูตรวิทยากรสถานประกอบกิจการ</t>
  </si>
  <si>
    <t xml:space="preserve">หลักสูตร การเพิ่มศักยภาพครูฝึกการป้องกันและบรรเทาสาธารณภัย
</t>
  </si>
  <si>
    <t>หลักสูตรวิทยากรขับเคลื่อนแผนการป้องกันและบรรเทาสาธารณภัยแห่งชาติ พ.ศ. 2564-2570</t>
  </si>
  <si>
    <t>หลักสูตรการประเมินความเสี่ยงจากสาธารณภัย (Disaster Risk
 Assessment)</t>
  </si>
  <si>
    <t>หลักสูตรการพัฒนาประสิทธิภาพการปฏิบัติราชการด้านเลขานุการคณะ
กรรมการให้คามช่วยเหลือผู้ประสบภัยพิบัติ(ก.ช.ภ.จ.)</t>
  </si>
  <si>
    <t>กลุ่มงานจริยธรรม</t>
  </si>
  <si>
    <t>โครงการพัฒนาบุคลากรสร้างจิตสำนึก คุณธรรม จริยธรรม และจรรยาข้าราชการ</t>
  </si>
  <si>
    <t>โครงการศึกษาดูงานโครงการพระราชดำริ ตามรอยเบื้องพระยุคลบาทและหลักปรัชญาเศรษฐกิจพอเพียง</t>
  </si>
  <si>
    <t>กองการเจ้าหน้าที่</t>
  </si>
  <si>
    <t>โครงการศึกษาอบรมหลักสูตร "การเป็นข้าราชการที่ดี"</t>
  </si>
  <si>
    <t>การพัฒนาบุคคลาการและเครือข่าย</t>
  </si>
  <si>
    <t>การเสริมสร้างความรู้ประชาชน และภาคีเครือข่ายด้านสาธาณภัย</t>
  </si>
  <si>
    <t xml:space="preserve">โครงการเสริมสร้างศักยภาพชุมชน
ด้านการป้องกันและบรรเทาสาธารณภัย 
</t>
  </si>
  <si>
    <t xml:space="preserve">โครงการเสริมสร้างศักยภาพชุมชนด้านการป้องกันและบรรเทา
สาธารณภัย  (ภัยช้างป่า)
</t>
  </si>
  <si>
    <t>โครงการการจัดการความเสี่ยงจากภัย
พิบัติโดยอาศัยชุมชนเป็นฐานในเขตเมือง</t>
  </si>
  <si>
    <t>โครงการศูนย์เตรียมพร้อมป้องกันภัยประจำชุมชน/หมู่บ้าน</t>
  </si>
  <si>
    <t>โครงการเสริมสร้างความเข้มแข็งของเยาวชนในการป้องกันและบรรเทาสาธารณภัย</t>
  </si>
  <si>
    <t>โครงการเพิ่มศักยภาพเครือข่ายอาสาสมัครเตือนภัย</t>
  </si>
  <si>
    <t>โครงการประกวดองค์กรปกครองส่วนท้องถิ่นดีเด่นด้านการป้องกันและบรรเทาสาธารณภัย</t>
  </si>
  <si>
    <t xml:space="preserve">โครงการเสริมสร้างประสิทธิภาพอาสาสมัครป้องกันภัยฝ่ายพลเรือน (อปพร.) ประจำปี 2566 </t>
  </si>
  <si>
    <t>โครงการประกวดศูนย์ อปพร. ดีเด่น และ อปพร.ดีเด่น</t>
  </si>
  <si>
    <t>โครงการรวมพลคนกู้ภัยขององค์การสาธารณกุศล</t>
  </si>
  <si>
    <t>การพัฒนาทักษะพิเศษเฉพาะด้านสาธารณภัย</t>
  </si>
  <si>
    <t>หลักสูตรการพัฒนาประสิทธิภาพ
ชุดเผชิญสถานการณ์วิกฤต(Emergency Response Team : ERT)</t>
  </si>
  <si>
    <t>โครงการฝึกอบรมเพิ่มศักยภาพทีมกู้ชีพ
กู้ภัย  : หลักสูตรกระแสน้ำเชี่ยว</t>
  </si>
  <si>
    <t xml:space="preserve">โครงการฝึกอบรมทบทวนทีมค้นหาและกู้ภัยในเขตเมืองขนาดกลาง (Medium USAR Team) </t>
  </si>
  <si>
    <t xml:space="preserve">โครงการฝึกทดสอบการเคลื่อนย้ายกำลังพลทีมค้นหาและกู้ภัยในเขตเมืองขนาดกลาง (Medium USAR Team) </t>
  </si>
  <si>
    <t xml:space="preserve">การอบรมผู้ใช้เครื่องวิทยุคมนาคมแบบสังเคราะห์ความถี่  </t>
  </si>
  <si>
    <t xml:space="preserve">หลักสูตรการพัฒนาทักษะช่างซ่อมอากาศยานปีกหมุน 
</t>
  </si>
  <si>
    <t>คน</t>
  </si>
  <si>
    <t>โครงการฝึกบินเปลี่ยนแบบเพิ่มทักษะความชำนาญ</t>
  </si>
  <si>
    <t>โครงการฝึกอบรมเชิงปฏิบัติการร่วมระหว่างอากาศยานปีกหมุนกับชุดเครื่องจักรลสาธารณภัยเพื่อเตรียมความพร้อมรับมือสาธารรภัยฉุกเฉิน</t>
  </si>
  <si>
    <t>โครงการนิรภัยการบิน</t>
  </si>
  <si>
    <t>โครงการนิรภัยภาคพื้น</t>
  </si>
  <si>
    <t>1.5 สนับสนุนการดำเนินงานของ ปภ.</t>
  </si>
  <si>
    <t xml:space="preserve">สนับสนุน อำนวยการ การปฏิบัติงานเฝ้าระวังและเตือนภัยตามบทบาท ภารกิจหน้าที่ </t>
  </si>
  <si>
    <t xml:space="preserve">ค่าจ้างเหมาบริการเกี่ยวกับการเตือนภัยพิบัติ </t>
  </si>
  <si>
    <t>ค่าเช่าใช้บริการสื่อสารโทรคมนาคมสำหรับอุปกรณ์</t>
  </si>
  <si>
    <t xml:space="preserve">เช่าใช้บริการเครื่องโทรสารระบบอัตโนมัติ FAX SERVER </t>
  </si>
  <si>
    <t>จ้างเหมาทำความสะอาดอาคารและสถานที่ ศภช. (บางนา)</t>
  </si>
  <si>
    <t>บำรุงรักษาลิฟต์ ศูนย์เตือนภัยพิบัติแห่งชาติ (บางนา)</t>
  </si>
  <si>
    <t>ค่าบริการรับ-ส่งสัญญาญเตือนภัยสำรอง</t>
  </si>
  <si>
    <t>บำรุงรักษาระบบส่งข้อมูลเพื่อการเตือนภัย</t>
  </si>
  <si>
    <t xml:space="preserve">บำรุงรักษาระบบเชื่อมโยงและแลกเปลี่ยนข้อมูลเพื่อสนับสนุนการตัดสินใจ </t>
  </si>
  <si>
    <t>จ้างวางทุ่นตรวจวัดคลื่นสึนามิในทะเลอันดามัน</t>
  </si>
  <si>
    <t xml:space="preserve"> จ้างเหมาบำรุงรักษาทุ่นตรวจวัดคลื่นสึนามิในมหาสมุทรอินเดีย</t>
  </si>
  <si>
    <t>จ้างบำรุงรักษาอุปกรณ์เตือนภัย</t>
  </si>
  <si>
    <t>บำรุงรักษาระบบส่งข้อมูลสู่สาธารณะและประชาชนโดยระบบ Smart Phone ในลักษณะและ Public Channel</t>
  </si>
  <si>
    <t>ค่าใช้จ่ายในการสนับสนุนการดำเนินงานด้านการเตือนภัยพิบัติ (รวมค่าเบี้ยประชุมคณะกรรมการ 450,000 บาท)</t>
  </si>
  <si>
    <t xml:space="preserve">โครงการเช่าใช้บริการวงจรเครือข่าย Internet/Intranet ของ ปภ. รายการค่าเช่าบริการสื่อสารและโทรคมนาคม </t>
  </si>
  <si>
    <t>การกำกับ ติดตาม ชี้แนะการปฏิบัติงานเพื่อเตรียมความพร้อมในการป้องกันและบรรเทาสาธารณภัยของผู้บริหาร ปภ.</t>
  </si>
  <si>
    <t>ค่าสาธารณูปโภค</t>
  </si>
  <si>
    <t xml:space="preserve"> - ศูนย์ ปภ. เขต สำนักงาน ปภ. จังหวัด  สาขา  สพบ. และ ศค.</t>
  </si>
  <si>
    <t xml:space="preserve"> - ส่วนกลาง</t>
  </si>
  <si>
    <t>แผนงาน : แผนงานบูรณาการบริหารจัดการทรัพยากรน้ำ</t>
  </si>
  <si>
    <t>โครงการ: โครงการบริหารจัดการน้ำเพื่อการป้องกันและบรรเทาสาธารณภัย</t>
  </si>
  <si>
    <t xml:space="preserve"> กิจกรรมหลัก : การบริหารจัดการทรัพยากรน้ำเพื่อการป้องกันและบรรเทาสาธารณภัย</t>
  </si>
  <si>
    <t>โครงการลดผลกระทบจากน้ำท่วม ตำบลเขื่อนอุบลรัตน์ อำเภออุบลรัตน์ จังหวัดขอนแก่น</t>
  </si>
  <si>
    <t>โครงการการจัดการอุทกภัยโดยอาศัยชุมชนเป็นฐาน (Community - Based Flood Management : CBFM) ลุ่มน้ำสาขาภาคใต้ฝั่งตะวันออกส่วนที่ 4 จังหวัดนครศรีธรรมราช</t>
  </si>
  <si>
    <t>โครงการการจัดการอุทกภัยโดยอาศัยชุมชนเป็นฐาน (Community - Based Flood Management : CBFM) ลุ่มน้ำสาขาแม่น้ำน่านตอนล่าง จังหวัดพิษณุโลก</t>
  </si>
  <si>
    <t>โครงการการจัดการอุทกภัยโดยอาศัยชุมชนเป็นฐาน (Community - Based Flood Management : CBFM) ลุ่มน้ำสาขาแม่น้ำตรัง จังหวัดตรัง</t>
  </si>
  <si>
    <t>โครงการการจัดการอุทกภัยโดยอาศัยชุมชนเป็นฐาน (Community - Based Flood Management : CBFM) ลุ่มน้ำสาขาลำน้ำชีส่วนที่ 4 จังหวัดร้อยเอ็ด</t>
  </si>
  <si>
    <t>โครงการการจัดการอุทกภัยโดยอาศัยชุมชนเป็นฐาน (Community - Based Flood Management : CBFM) ลุ่มน้ำสาขาห้วยน้ำก่ำ จังหวัดสกลนคร</t>
  </si>
  <si>
    <t>โครงการการจัดการอุทกภัยโดยอาศัยชุมชนเป็นฐาน (Community - Based Flood Management : CBFM) ลุ่มน้ำสาขาที่ราบแม่น้ำท่าจีน จังหวัดชัยนาท</t>
  </si>
  <si>
    <t>โครงการการจัดการอุทกภัยโดยอาศัยชุมชนเป็นฐาน (Community - Based Flood Management : CBFM)  ลุ่มน้ำสาขาแม่น้ำน่านส่วนที่ 3 จังหวัดน่าน</t>
  </si>
  <si>
    <t>โครงการการจัดการอุทกภัยโดยอาศัยชุมชนเป็นฐาน (Community - Based Flood Management : CBFM) ลุ่มน้ำสาขาคลองใหญ่ จังหวัดระยอง</t>
  </si>
  <si>
    <t>โครงการการจัดการอุทกภัยโดยอาศัยชุมชนเป็นฐาน (Community - Based Flood Management : CBFM) ลุ่มน้ำสาขาแม่น้ำกกตอนล่าง จังหวัดเชียงราย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</si>
</sst>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_-* #,##0.0_-;\-* #,##0.0_-;_-* &quot;-&quot;?_-;_-@_-"/>
    <numFmt numFmtId="190" formatCode="_-* #,##0.0000_-;\-* #,##0.00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  <charset val="222"/>
    </font>
    <font>
      <b/>
      <sz val="16"/>
      <color theme="1"/>
      <name val="TH SarabunPSK"/>
      <family val="2"/>
    </font>
    <font>
      <b/>
      <i/>
      <sz val="16"/>
      <name val="TH SarabunPSK"/>
      <family val="2"/>
      <charset val="222"/>
    </font>
    <font>
      <sz val="16"/>
      <name val="TH SarabunPSK"/>
      <family val="2"/>
      <charset val="222"/>
    </font>
    <font>
      <i/>
      <sz val="16"/>
      <name val="TH SarabunPSK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1"/>
      <color indexed="9"/>
      <name val="Tahoma"/>
      <family val="2"/>
      <charset val="222"/>
    </font>
    <font>
      <i/>
      <sz val="16"/>
      <name val="TH SarabunPSK"/>
      <family val="2"/>
    </font>
    <font>
      <b/>
      <sz val="16"/>
      <color rgb="FFFF3300"/>
      <name val="TH SarabunPSK"/>
      <family val="2"/>
      <charset val="222"/>
    </font>
    <font>
      <sz val="14"/>
      <name val="AngsanaUPC"/>
      <family val="1"/>
      <charset val="222"/>
    </font>
    <font>
      <sz val="10"/>
      <name val="Arial"/>
      <family val="2"/>
      <charset val="222"/>
    </font>
    <font>
      <sz val="12"/>
      <name val="TH SarabunPSK"/>
      <family val="2"/>
      <charset val="222"/>
    </font>
    <font>
      <sz val="16"/>
      <color rgb="FFC00000"/>
      <name val="TH SarabunPSK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5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rgb="FFFABF8F"/>
      </patternFill>
    </fill>
    <fill>
      <patternFill patternType="solid">
        <fgColor rgb="FFD6E3BC"/>
        <bgColor rgb="FFD6E3BC"/>
      </patternFill>
    </fill>
    <fill>
      <patternFill patternType="solid">
        <fgColor rgb="FFFFFF99"/>
        <bgColor rgb="FFFFFF99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7030A0"/>
      </top>
      <bottom/>
      <diagonal/>
    </border>
    <border>
      <left style="thin">
        <color indexed="64"/>
      </left>
      <right style="thin">
        <color indexed="64"/>
      </right>
      <top style="medium">
        <color rgb="FF7030A0"/>
      </top>
      <bottom/>
      <diagonal/>
    </border>
    <border>
      <left style="thin">
        <color indexed="64"/>
      </left>
      <right/>
      <top style="medium">
        <color rgb="FF7030A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7030A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7030A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11" fillId="16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98">
    <xf numFmtId="0" fontId="0" fillId="0" borderId="0" xfId="0"/>
    <xf numFmtId="0" fontId="3" fillId="0" borderId="0" xfId="3" applyFont="1" applyAlignment="1">
      <alignment vertical="center"/>
    </xf>
    <xf numFmtId="0" fontId="3" fillId="0" borderId="1" xfId="3" applyFont="1" applyBorder="1" applyAlignment="1">
      <alignment horizontal="left" vertical="top" indent="2"/>
    </xf>
    <xf numFmtId="0" fontId="3" fillId="0" borderId="1" xfId="3" applyFont="1" applyBorder="1" applyAlignment="1">
      <alignment vertical="top"/>
    </xf>
    <xf numFmtId="0" fontId="3" fillId="0" borderId="1" xfId="3" applyFont="1" applyBorder="1" applyAlignment="1">
      <alignment horizontal="center" vertical="top"/>
    </xf>
    <xf numFmtId="0" fontId="3" fillId="0" borderId="0" xfId="3" applyFont="1" applyAlignment="1">
      <alignment horizontal="center" vertical="top"/>
    </xf>
    <xf numFmtId="187" fontId="3" fillId="0" borderId="0" xfId="3" applyNumberFormat="1" applyFont="1" applyAlignment="1">
      <alignment horizontal="center" vertical="top"/>
    </xf>
    <xf numFmtId="188" fontId="3" fillId="0" borderId="0" xfId="1" applyNumberFormat="1" applyFont="1" applyBorder="1" applyAlignment="1">
      <alignment horizontal="center" vertical="top"/>
    </xf>
    <xf numFmtId="0" fontId="3" fillId="0" borderId="0" xfId="3" applyFont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43" fontId="3" fillId="0" borderId="11" xfId="1" applyFont="1" applyBorder="1" applyAlignment="1">
      <alignment vertical="center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 shrinkToFit="1"/>
    </xf>
    <xf numFmtId="188" fontId="3" fillId="2" borderId="9" xfId="1" applyNumberFormat="1" applyFont="1" applyFill="1" applyBorder="1" applyAlignment="1">
      <alignment horizontal="center" vertical="center" wrapText="1"/>
    </xf>
    <xf numFmtId="0" fontId="3" fillId="0" borderId="13" xfId="3" applyFont="1" applyBorder="1" applyAlignment="1">
      <alignment vertical="center"/>
    </xf>
    <xf numFmtId="0" fontId="3" fillId="0" borderId="13" xfId="3" applyFont="1" applyBorder="1" applyAlignment="1">
      <alignment vertical="center" shrinkToFit="1"/>
    </xf>
    <xf numFmtId="0" fontId="3" fillId="0" borderId="0" xfId="3" applyFont="1" applyAlignment="1">
      <alignment vertical="top"/>
    </xf>
    <xf numFmtId="0" fontId="3" fillId="0" borderId="9" xfId="3" applyFont="1" applyBorder="1" applyAlignment="1">
      <alignment horizontal="center" vertical="top"/>
    </xf>
    <xf numFmtId="0" fontId="3" fillId="3" borderId="15" xfId="3" applyFont="1" applyFill="1" applyBorder="1" applyAlignment="1">
      <alignment vertical="top"/>
    </xf>
    <xf numFmtId="0" fontId="3" fillId="3" borderId="15" xfId="3" applyFont="1" applyFill="1" applyBorder="1" applyAlignment="1">
      <alignment horizontal="center" vertical="top" wrapText="1"/>
    </xf>
    <xf numFmtId="0" fontId="3" fillId="3" borderId="15" xfId="3" applyFont="1" applyFill="1" applyBorder="1" applyAlignment="1">
      <alignment horizontal="center" vertical="top"/>
    </xf>
    <xf numFmtId="0" fontId="3" fillId="3" borderId="14" xfId="3" applyFont="1" applyFill="1" applyBorder="1" applyAlignment="1">
      <alignment horizontal="center" vertical="top"/>
    </xf>
    <xf numFmtId="187" fontId="3" fillId="3" borderId="9" xfId="4" applyNumberFormat="1" applyFont="1" applyFill="1" applyBorder="1" applyAlignment="1">
      <alignment horizontal="center"/>
    </xf>
    <xf numFmtId="187" fontId="3" fillId="3" borderId="14" xfId="4" applyNumberFormat="1" applyFont="1" applyFill="1" applyBorder="1" applyAlignment="1">
      <alignment horizontal="center"/>
    </xf>
    <xf numFmtId="187" fontId="3" fillId="3" borderId="16" xfId="4" applyNumberFormat="1" applyFont="1" applyFill="1" applyBorder="1" applyAlignment="1">
      <alignment horizontal="center" vertical="top"/>
    </xf>
    <xf numFmtId="187" fontId="3" fillId="3" borderId="9" xfId="4" applyNumberFormat="1" applyFont="1" applyFill="1" applyBorder="1" applyAlignment="1">
      <alignment horizontal="center" vertical="top"/>
    </xf>
    <xf numFmtId="187" fontId="3" fillId="3" borderId="17" xfId="4" applyNumberFormat="1" applyFont="1" applyFill="1" applyBorder="1" applyAlignment="1">
      <alignment horizontal="right" vertical="top" shrinkToFit="1"/>
    </xf>
    <xf numFmtId="188" fontId="3" fillId="3" borderId="9" xfId="1" applyNumberFormat="1" applyFont="1" applyFill="1" applyBorder="1" applyAlignment="1">
      <alignment horizontal="center" vertical="top"/>
    </xf>
    <xf numFmtId="0" fontId="4" fillId="4" borderId="18" xfId="3" applyFont="1" applyFill="1" applyBorder="1" applyAlignment="1">
      <alignment horizontal="center" vertical="top"/>
    </xf>
    <xf numFmtId="0" fontId="4" fillId="5" borderId="18" xfId="3" applyFont="1" applyFill="1" applyBorder="1" applyAlignment="1">
      <alignment horizontal="center" vertical="top"/>
    </xf>
    <xf numFmtId="49" fontId="4" fillId="6" borderId="18" xfId="3" applyNumberFormat="1" applyFont="1" applyFill="1" applyBorder="1" applyAlignment="1">
      <alignment horizontal="center" vertical="top"/>
    </xf>
    <xf numFmtId="189" fontId="3" fillId="0" borderId="0" xfId="3" applyNumberFormat="1" applyFont="1"/>
    <xf numFmtId="0" fontId="3" fillId="0" borderId="0" xfId="3" applyFont="1"/>
    <xf numFmtId="0" fontId="3" fillId="7" borderId="15" xfId="3" applyFont="1" applyFill="1" applyBorder="1" applyAlignment="1">
      <alignment vertical="top"/>
    </xf>
    <xf numFmtId="0" fontId="3" fillId="7" borderId="15" xfId="3" applyFont="1" applyFill="1" applyBorder="1" applyAlignment="1">
      <alignment vertical="top" wrapText="1"/>
    </xf>
    <xf numFmtId="0" fontId="3" fillId="7" borderId="14" xfId="3" applyFont="1" applyFill="1" applyBorder="1" applyAlignment="1">
      <alignment vertical="top" wrapText="1"/>
    </xf>
    <xf numFmtId="187" fontId="3" fillId="7" borderId="9" xfId="4" applyNumberFormat="1" applyFont="1" applyFill="1" applyBorder="1" applyAlignment="1">
      <alignment horizontal="center"/>
    </xf>
    <xf numFmtId="187" fontId="3" fillId="7" borderId="14" xfId="4" applyNumberFormat="1" applyFont="1" applyFill="1" applyBorder="1" applyAlignment="1">
      <alignment horizontal="center"/>
    </xf>
    <xf numFmtId="187" fontId="3" fillId="7" borderId="16" xfId="4" applyNumberFormat="1" applyFont="1" applyFill="1" applyBorder="1" applyAlignment="1">
      <alignment horizontal="center" vertical="top"/>
    </xf>
    <xf numFmtId="187" fontId="3" fillId="7" borderId="9" xfId="4" applyNumberFormat="1" applyFont="1" applyFill="1" applyBorder="1" applyAlignment="1">
      <alignment horizontal="center" vertical="top"/>
    </xf>
    <xf numFmtId="187" fontId="3" fillId="7" borderId="17" xfId="4" applyNumberFormat="1" applyFont="1" applyFill="1" applyBorder="1" applyAlignment="1">
      <alignment horizontal="right" vertical="top" shrinkToFit="1"/>
    </xf>
    <xf numFmtId="188" fontId="3" fillId="7" borderId="9" xfId="1" applyNumberFormat="1" applyFont="1" applyFill="1" applyBorder="1" applyAlignment="1">
      <alignment horizontal="center" vertical="top"/>
    </xf>
    <xf numFmtId="188" fontId="3" fillId="7" borderId="14" xfId="1" applyNumberFormat="1" applyFont="1" applyFill="1" applyBorder="1" applyAlignment="1">
      <alignment horizontal="center" vertical="top"/>
    </xf>
    <xf numFmtId="0" fontId="4" fillId="4" borderId="19" xfId="3" applyFont="1" applyFill="1" applyBorder="1" applyAlignment="1">
      <alignment horizontal="center" vertical="top"/>
    </xf>
    <xf numFmtId="0" fontId="4" fillId="5" borderId="19" xfId="3" applyFont="1" applyFill="1" applyBorder="1" applyAlignment="1">
      <alignment horizontal="center" vertical="top"/>
    </xf>
    <xf numFmtId="49" fontId="4" fillId="6" borderId="19" xfId="3" applyNumberFormat="1" applyFont="1" applyFill="1" applyBorder="1" applyAlignment="1">
      <alignment horizontal="center" vertical="top"/>
    </xf>
    <xf numFmtId="187" fontId="3" fillId="7" borderId="2" xfId="4" applyNumberFormat="1" applyFont="1" applyFill="1" applyBorder="1" applyAlignment="1">
      <alignment horizontal="center"/>
    </xf>
    <xf numFmtId="187" fontId="3" fillId="7" borderId="4" xfId="4" applyNumberFormat="1" applyFont="1" applyFill="1" applyBorder="1" applyAlignment="1">
      <alignment horizontal="center"/>
    </xf>
    <xf numFmtId="187" fontId="3" fillId="7" borderId="20" xfId="4" applyNumberFormat="1" applyFont="1" applyFill="1" applyBorder="1" applyAlignment="1">
      <alignment horizontal="center" vertical="top"/>
    </xf>
    <xf numFmtId="187" fontId="3" fillId="7" borderId="2" xfId="4" applyNumberFormat="1" applyFont="1" applyFill="1" applyBorder="1" applyAlignment="1">
      <alignment horizontal="center" vertical="top"/>
    </xf>
    <xf numFmtId="187" fontId="3" fillId="7" borderId="5" xfId="4" applyNumberFormat="1" applyFont="1" applyFill="1" applyBorder="1" applyAlignment="1">
      <alignment horizontal="right" vertical="top" shrinkToFit="1"/>
    </xf>
    <xf numFmtId="188" fontId="3" fillId="7" borderId="2" xfId="1" applyNumberFormat="1" applyFont="1" applyFill="1" applyBorder="1" applyAlignment="1">
      <alignment horizontal="center" vertical="top"/>
    </xf>
    <xf numFmtId="188" fontId="3" fillId="7" borderId="4" xfId="1" applyNumberFormat="1" applyFont="1" applyFill="1" applyBorder="1" applyAlignment="1">
      <alignment horizontal="center" vertical="top"/>
    </xf>
    <xf numFmtId="0" fontId="3" fillId="0" borderId="2" xfId="3" applyFont="1" applyBorder="1" applyAlignment="1">
      <alignment horizontal="center" vertical="top"/>
    </xf>
    <xf numFmtId="0" fontId="3" fillId="7" borderId="21" xfId="3" applyFont="1" applyFill="1" applyBorder="1" applyAlignment="1">
      <alignment vertical="top"/>
    </xf>
    <xf numFmtId="0" fontId="3" fillId="7" borderId="21" xfId="3" applyFont="1" applyFill="1" applyBorder="1" applyAlignment="1">
      <alignment vertical="top" wrapText="1"/>
    </xf>
    <xf numFmtId="0" fontId="3" fillId="7" borderId="22" xfId="3" applyFont="1" applyFill="1" applyBorder="1" applyAlignment="1">
      <alignment vertical="top" wrapText="1"/>
    </xf>
    <xf numFmtId="187" fontId="3" fillId="7" borderId="23" xfId="4" applyNumberFormat="1" applyFont="1" applyFill="1" applyBorder="1" applyAlignment="1">
      <alignment horizontal="center"/>
    </xf>
    <xf numFmtId="187" fontId="3" fillId="7" borderId="22" xfId="4" applyNumberFormat="1" applyFont="1" applyFill="1" applyBorder="1" applyAlignment="1">
      <alignment horizontal="center"/>
    </xf>
    <xf numFmtId="187" fontId="3" fillId="7" borderId="24" xfId="4" applyNumberFormat="1" applyFont="1" applyFill="1" applyBorder="1" applyAlignment="1">
      <alignment horizontal="center" vertical="top"/>
    </xf>
    <xf numFmtId="187" fontId="3" fillId="7" borderId="23" xfId="4" applyNumberFormat="1" applyFont="1" applyFill="1" applyBorder="1" applyAlignment="1">
      <alignment horizontal="center" vertical="top"/>
    </xf>
    <xf numFmtId="187" fontId="3" fillId="7" borderId="25" xfId="4" applyNumberFormat="1" applyFont="1" applyFill="1" applyBorder="1" applyAlignment="1">
      <alignment horizontal="right" vertical="top" shrinkToFit="1"/>
    </xf>
    <xf numFmtId="188" fontId="3" fillId="7" borderId="23" xfId="1" applyNumberFormat="1" applyFont="1" applyFill="1" applyBorder="1" applyAlignment="1">
      <alignment horizontal="center" vertical="top"/>
    </xf>
    <xf numFmtId="188" fontId="3" fillId="7" borderId="22" xfId="1" applyNumberFormat="1" applyFont="1" applyFill="1" applyBorder="1" applyAlignment="1">
      <alignment horizontal="center" vertical="top"/>
    </xf>
    <xf numFmtId="0" fontId="3" fillId="0" borderId="13" xfId="3" applyFont="1" applyBorder="1" applyAlignment="1">
      <alignment horizontal="center" vertical="top"/>
    </xf>
    <xf numFmtId="0" fontId="3" fillId="8" borderId="0" xfId="3" applyFont="1" applyFill="1" applyAlignment="1">
      <alignment vertical="top"/>
    </xf>
    <xf numFmtId="0" fontId="3" fillId="8" borderId="0" xfId="3" applyFont="1" applyFill="1" applyAlignment="1">
      <alignment vertical="top" wrapText="1"/>
    </xf>
    <xf numFmtId="0" fontId="3" fillId="8" borderId="26" xfId="3" applyFont="1" applyFill="1" applyBorder="1" applyAlignment="1">
      <alignment vertical="top" wrapText="1"/>
    </xf>
    <xf numFmtId="187" fontId="3" fillId="8" borderId="13" xfId="4" applyNumberFormat="1" applyFont="1" applyFill="1" applyBorder="1" applyAlignment="1">
      <alignment horizontal="center"/>
    </xf>
    <xf numFmtId="187" fontId="3" fillId="8" borderId="26" xfId="4" applyNumberFormat="1" applyFont="1" applyFill="1" applyBorder="1" applyAlignment="1">
      <alignment horizontal="center"/>
    </xf>
    <xf numFmtId="187" fontId="3" fillId="8" borderId="27" xfId="4" applyNumberFormat="1" applyFont="1" applyFill="1" applyBorder="1" applyAlignment="1">
      <alignment horizontal="center" vertical="top"/>
    </xf>
    <xf numFmtId="187" fontId="3" fillId="8" borderId="13" xfId="4" applyNumberFormat="1" applyFont="1" applyFill="1" applyBorder="1" applyAlignment="1">
      <alignment horizontal="center" vertical="top"/>
    </xf>
    <xf numFmtId="187" fontId="3" fillId="8" borderId="28" xfId="4" applyNumberFormat="1" applyFont="1" applyFill="1" applyBorder="1" applyAlignment="1">
      <alignment horizontal="right" vertical="top" shrinkToFit="1"/>
    </xf>
    <xf numFmtId="188" fontId="3" fillId="8" borderId="13" xfId="1" applyNumberFormat="1" applyFont="1" applyFill="1" applyBorder="1" applyAlignment="1">
      <alignment horizontal="center" vertical="top"/>
    </xf>
    <xf numFmtId="188" fontId="3" fillId="8" borderId="26" xfId="1" applyNumberFormat="1" applyFont="1" applyFill="1" applyBorder="1" applyAlignment="1">
      <alignment horizontal="center" vertical="top"/>
    </xf>
    <xf numFmtId="0" fontId="3" fillId="0" borderId="10" xfId="3" applyFont="1" applyBorder="1" applyAlignment="1">
      <alignment horizontal="center" vertical="top"/>
    </xf>
    <xf numFmtId="0" fontId="3" fillId="9" borderId="1" xfId="3" applyFont="1" applyFill="1" applyBorder="1" applyAlignment="1">
      <alignment vertical="top"/>
    </xf>
    <xf numFmtId="0" fontId="3" fillId="9" borderId="1" xfId="3" applyFont="1" applyFill="1" applyBorder="1" applyAlignment="1">
      <alignment vertical="top" wrapText="1"/>
    </xf>
    <xf numFmtId="0" fontId="3" fillId="9" borderId="11" xfId="3" applyFont="1" applyFill="1" applyBorder="1" applyAlignment="1">
      <alignment vertical="top" wrapText="1"/>
    </xf>
    <xf numFmtId="187" fontId="3" fillId="9" borderId="10" xfId="4" applyNumberFormat="1" applyFont="1" applyFill="1" applyBorder="1" applyAlignment="1">
      <alignment horizontal="center"/>
    </xf>
    <xf numFmtId="187" fontId="3" fillId="9" borderId="11" xfId="4" applyNumberFormat="1" applyFont="1" applyFill="1" applyBorder="1" applyAlignment="1">
      <alignment horizontal="center"/>
    </xf>
    <xf numFmtId="187" fontId="3" fillId="9" borderId="29" xfId="5" applyNumberFormat="1" applyFont="1" applyFill="1" applyBorder="1" applyAlignment="1">
      <alignment vertical="top"/>
    </xf>
    <xf numFmtId="187" fontId="3" fillId="9" borderId="10" xfId="5" applyNumberFormat="1" applyFont="1" applyFill="1" applyBorder="1" applyAlignment="1">
      <alignment horizontal="center" vertical="top"/>
    </xf>
    <xf numFmtId="187" fontId="3" fillId="9" borderId="12" xfId="5" applyNumberFormat="1" applyFont="1" applyFill="1" applyBorder="1" applyAlignment="1">
      <alignment horizontal="right" vertical="top" shrinkToFit="1"/>
    </xf>
    <xf numFmtId="188" fontId="3" fillId="9" borderId="10" xfId="1" applyNumberFormat="1" applyFont="1" applyFill="1" applyBorder="1" applyAlignment="1">
      <alignment vertical="top"/>
    </xf>
    <xf numFmtId="188" fontId="3" fillId="9" borderId="11" xfId="1" applyNumberFormat="1" applyFont="1" applyFill="1" applyBorder="1" applyAlignment="1">
      <alignment vertical="top"/>
    </xf>
    <xf numFmtId="0" fontId="3" fillId="10" borderId="15" xfId="3" applyFont="1" applyFill="1" applyBorder="1" applyAlignment="1">
      <alignment vertical="top"/>
    </xf>
    <xf numFmtId="0" fontId="3" fillId="10" borderId="15" xfId="3" applyFont="1" applyFill="1" applyBorder="1" applyAlignment="1">
      <alignment vertical="top" wrapText="1"/>
    </xf>
    <xf numFmtId="0" fontId="3" fillId="10" borderId="14" xfId="3" applyFont="1" applyFill="1" applyBorder="1" applyAlignment="1">
      <alignment vertical="top" wrapText="1"/>
    </xf>
    <xf numFmtId="187" fontId="3" fillId="10" borderId="9" xfId="4" applyNumberFormat="1" applyFont="1" applyFill="1" applyBorder="1" applyAlignment="1">
      <alignment horizontal="center"/>
    </xf>
    <xf numFmtId="187" fontId="3" fillId="10" borderId="14" xfId="4" applyNumberFormat="1" applyFont="1" applyFill="1" applyBorder="1" applyAlignment="1">
      <alignment horizontal="center"/>
    </xf>
    <xf numFmtId="187" fontId="3" fillId="10" borderId="16" xfId="4" applyNumberFormat="1" applyFont="1" applyFill="1" applyBorder="1" applyAlignment="1">
      <alignment horizontal="center" vertical="top"/>
    </xf>
    <xf numFmtId="187" fontId="3" fillId="10" borderId="9" xfId="4" applyNumberFormat="1" applyFont="1" applyFill="1" applyBorder="1" applyAlignment="1">
      <alignment horizontal="center" vertical="top"/>
    </xf>
    <xf numFmtId="187" fontId="3" fillId="10" borderId="17" xfId="4" applyNumberFormat="1" applyFont="1" applyFill="1" applyBorder="1" applyAlignment="1">
      <alignment horizontal="right" vertical="top" shrinkToFit="1"/>
    </xf>
    <xf numFmtId="188" fontId="3" fillId="10" borderId="9" xfId="1" applyNumberFormat="1" applyFont="1" applyFill="1" applyBorder="1" applyAlignment="1">
      <alignment horizontal="center" vertical="top"/>
    </xf>
    <xf numFmtId="188" fontId="3" fillId="10" borderId="14" xfId="1" applyNumberFormat="1" applyFont="1" applyFill="1" applyBorder="1" applyAlignment="1">
      <alignment horizontal="center" vertical="top"/>
    </xf>
    <xf numFmtId="0" fontId="3" fillId="6" borderId="0" xfId="3" applyFont="1" applyFill="1" applyAlignment="1">
      <alignment vertical="top"/>
    </xf>
    <xf numFmtId="0" fontId="3" fillId="0" borderId="15" xfId="3" applyFont="1" applyBorder="1" applyAlignment="1">
      <alignment vertical="top"/>
    </xf>
    <xf numFmtId="0" fontId="3" fillId="11" borderId="15" xfId="3" applyFont="1" applyFill="1" applyBorder="1" applyAlignment="1">
      <alignment horizontal="left" vertical="top" indent="1"/>
    </xf>
    <xf numFmtId="0" fontId="3" fillId="12" borderId="15" xfId="3" applyFont="1" applyFill="1" applyBorder="1" applyAlignment="1">
      <alignment vertical="top" wrapText="1"/>
    </xf>
    <xf numFmtId="0" fontId="3" fillId="12" borderId="14" xfId="3" applyFont="1" applyFill="1" applyBorder="1" applyAlignment="1">
      <alignment vertical="top" wrapText="1"/>
    </xf>
    <xf numFmtId="187" fontId="3" fillId="12" borderId="9" xfId="4" applyNumberFormat="1" applyFont="1" applyFill="1" applyBorder="1" applyAlignment="1">
      <alignment horizontal="center"/>
    </xf>
    <xf numFmtId="187" fontId="3" fillId="12" borderId="14" xfId="4" applyNumberFormat="1" applyFont="1" applyFill="1" applyBorder="1" applyAlignment="1">
      <alignment horizontal="center"/>
    </xf>
    <xf numFmtId="187" fontId="3" fillId="12" borderId="16" xfId="4" applyNumberFormat="1" applyFont="1" applyFill="1" applyBorder="1" applyAlignment="1">
      <alignment horizontal="center" vertical="top"/>
    </xf>
    <xf numFmtId="187" fontId="3" fillId="12" borderId="9" xfId="4" applyNumberFormat="1" applyFont="1" applyFill="1" applyBorder="1" applyAlignment="1">
      <alignment horizontal="center" vertical="top"/>
    </xf>
    <xf numFmtId="187" fontId="3" fillId="12" borderId="17" xfId="4" applyNumberFormat="1" applyFont="1" applyFill="1" applyBorder="1" applyAlignment="1">
      <alignment horizontal="right" vertical="top" shrinkToFit="1"/>
    </xf>
    <xf numFmtId="188" fontId="3" fillId="12" borderId="9" xfId="1" applyNumberFormat="1" applyFont="1" applyFill="1" applyBorder="1" applyAlignment="1">
      <alignment horizontal="center" vertical="top"/>
    </xf>
    <xf numFmtId="188" fontId="3" fillId="12" borderId="14" xfId="1" applyNumberFormat="1" applyFont="1" applyFill="1" applyBorder="1" applyAlignment="1">
      <alignment horizontal="center" vertical="top"/>
    </xf>
    <xf numFmtId="0" fontId="3" fillId="13" borderId="0" xfId="3" applyFont="1" applyFill="1"/>
    <xf numFmtId="0" fontId="3" fillId="6" borderId="0" xfId="3" applyFont="1" applyFill="1"/>
    <xf numFmtId="0" fontId="3" fillId="0" borderId="15" xfId="3" applyFont="1" applyBorder="1" applyAlignment="1">
      <alignment vertical="top" wrapText="1"/>
    </xf>
    <xf numFmtId="0" fontId="3" fillId="0" borderId="14" xfId="3" applyFont="1" applyBorder="1" applyAlignment="1">
      <alignment vertical="top" wrapText="1"/>
    </xf>
    <xf numFmtId="0" fontId="3" fillId="0" borderId="9" xfId="3" applyFont="1" applyBorder="1" applyAlignment="1">
      <alignment horizontal="center" wrapText="1"/>
    </xf>
    <xf numFmtId="0" fontId="3" fillId="0" borderId="14" xfId="3" applyFont="1" applyBorder="1" applyAlignment="1">
      <alignment horizontal="center" wrapText="1"/>
    </xf>
    <xf numFmtId="187" fontId="3" fillId="0" borderId="16" xfId="4" applyNumberFormat="1" applyFont="1" applyFill="1" applyBorder="1" applyAlignment="1">
      <alignment horizontal="center" vertical="top"/>
    </xf>
    <xf numFmtId="187" fontId="3" fillId="0" borderId="9" xfId="4" applyNumberFormat="1" applyFont="1" applyFill="1" applyBorder="1" applyAlignment="1">
      <alignment horizontal="center" vertical="top"/>
    </xf>
    <xf numFmtId="187" fontId="3" fillId="0" borderId="17" xfId="4" applyNumberFormat="1" applyFont="1" applyFill="1" applyBorder="1" applyAlignment="1">
      <alignment horizontal="right" vertical="top" shrinkToFit="1"/>
    </xf>
    <xf numFmtId="188" fontId="3" fillId="0" borderId="9" xfId="1" applyNumberFormat="1" applyFont="1" applyFill="1" applyBorder="1" applyAlignment="1">
      <alignment horizontal="center" vertical="top"/>
    </xf>
    <xf numFmtId="188" fontId="3" fillId="0" borderId="14" xfId="1" applyNumberFormat="1" applyFont="1" applyFill="1" applyBorder="1" applyAlignment="1">
      <alignment horizontal="center" vertical="top"/>
    </xf>
    <xf numFmtId="0" fontId="5" fillId="0" borderId="0" xfId="3" applyFont="1" applyAlignment="1">
      <alignment vertical="top"/>
    </xf>
    <xf numFmtId="0" fontId="5" fillId="14" borderId="15" xfId="3" applyFont="1" applyFill="1" applyBorder="1" applyAlignment="1">
      <alignment vertical="top"/>
    </xf>
    <xf numFmtId="0" fontId="5" fillId="14" borderId="15" xfId="3" applyFont="1" applyFill="1" applyBorder="1" applyAlignment="1">
      <alignment horizontal="center" vertical="top" wrapText="1"/>
    </xf>
    <xf numFmtId="0" fontId="5" fillId="14" borderId="15" xfId="3" applyFont="1" applyFill="1" applyBorder="1" applyAlignment="1">
      <alignment horizontal="left" vertical="top" indent="1"/>
    </xf>
    <xf numFmtId="0" fontId="5" fillId="14" borderId="14" xfId="3" applyFont="1" applyFill="1" applyBorder="1" applyAlignment="1">
      <alignment horizontal="center" vertical="top"/>
    </xf>
    <xf numFmtId="187" fontId="5" fillId="14" borderId="9" xfId="4" applyNumberFormat="1" applyFont="1" applyFill="1" applyBorder="1" applyAlignment="1">
      <alignment horizontal="center"/>
    </xf>
    <xf numFmtId="187" fontId="5" fillId="14" borderId="14" xfId="4" applyNumberFormat="1" applyFont="1" applyFill="1" applyBorder="1" applyAlignment="1">
      <alignment horizontal="center"/>
    </xf>
    <xf numFmtId="187" fontId="5" fillId="14" borderId="16" xfId="4" applyNumberFormat="1" applyFont="1" applyFill="1" applyBorder="1" applyAlignment="1">
      <alignment horizontal="center" vertical="top"/>
    </xf>
    <xf numFmtId="187" fontId="5" fillId="14" borderId="9" xfId="4" applyNumberFormat="1" applyFont="1" applyFill="1" applyBorder="1" applyAlignment="1">
      <alignment horizontal="center" vertical="top"/>
    </xf>
    <xf numFmtId="187" fontId="5" fillId="14" borderId="17" xfId="4" applyNumberFormat="1" applyFont="1" applyFill="1" applyBorder="1" applyAlignment="1">
      <alignment horizontal="right" vertical="top" shrinkToFit="1"/>
    </xf>
    <xf numFmtId="188" fontId="3" fillId="14" borderId="9" xfId="1" applyNumberFormat="1" applyFont="1" applyFill="1" applyBorder="1" applyAlignment="1">
      <alignment horizontal="center" vertical="top"/>
    </xf>
    <xf numFmtId="188" fontId="3" fillId="14" borderId="14" xfId="1" applyNumberFormat="1" applyFont="1" applyFill="1" applyBorder="1" applyAlignment="1">
      <alignment horizontal="center" vertical="top"/>
    </xf>
    <xf numFmtId="0" fontId="5" fillId="0" borderId="0" xfId="3" applyFont="1"/>
    <xf numFmtId="0" fontId="6" fillId="15" borderId="30" xfId="0" applyFont="1" applyFill="1" applyBorder="1" applyAlignment="1">
      <alignment horizontal="right" vertical="top"/>
    </xf>
    <xf numFmtId="0" fontId="3" fillId="0" borderId="14" xfId="0" applyFont="1" applyBorder="1" applyAlignment="1">
      <alignment vertical="top" wrapText="1"/>
    </xf>
    <xf numFmtId="0" fontId="6" fillId="15" borderId="31" xfId="0" applyFont="1" applyFill="1" applyBorder="1" applyAlignment="1">
      <alignment horizontal="right" vertical="top"/>
    </xf>
    <xf numFmtId="0" fontId="6" fillId="0" borderId="14" xfId="0" applyFont="1" applyBorder="1" applyAlignment="1">
      <alignment vertical="top" wrapText="1"/>
    </xf>
    <xf numFmtId="187" fontId="6" fillId="14" borderId="16" xfId="4" applyNumberFormat="1" applyFont="1" applyFill="1" applyBorder="1" applyAlignment="1">
      <alignment horizontal="center" vertical="top"/>
    </xf>
    <xf numFmtId="187" fontId="6" fillId="14" borderId="9" xfId="4" applyNumberFormat="1" applyFont="1" applyFill="1" applyBorder="1" applyAlignment="1">
      <alignment horizontal="center" vertical="top"/>
    </xf>
    <xf numFmtId="187" fontId="7" fillId="14" borderId="17" xfId="4" applyNumberFormat="1" applyFont="1" applyFill="1" applyBorder="1" applyAlignment="1">
      <alignment horizontal="right" vertical="top" shrinkToFit="1"/>
    </xf>
    <xf numFmtId="187" fontId="6" fillId="14" borderId="9" xfId="1" applyNumberFormat="1" applyFont="1" applyFill="1" applyBorder="1" applyAlignment="1">
      <alignment horizontal="center" vertical="top"/>
    </xf>
    <xf numFmtId="187" fontId="6" fillId="0" borderId="32" xfId="0" applyNumberFormat="1" applyFont="1" applyBorder="1" applyAlignment="1">
      <alignment vertical="top"/>
    </xf>
    <xf numFmtId="187" fontId="6" fillId="14" borderId="14" xfId="1" applyNumberFormat="1" applyFont="1" applyFill="1" applyBorder="1" applyAlignment="1">
      <alignment horizontal="center" vertical="top"/>
    </xf>
    <xf numFmtId="0" fontId="3" fillId="0" borderId="14" xfId="0" applyFont="1" applyBorder="1" applyAlignment="1">
      <alignment horizontal="left" vertical="top" wrapText="1"/>
    </xf>
    <xf numFmtId="187" fontId="3" fillId="14" borderId="16" xfId="4" applyNumberFormat="1" applyFont="1" applyFill="1" applyBorder="1" applyAlignment="1">
      <alignment horizontal="center" vertical="top"/>
    </xf>
    <xf numFmtId="187" fontId="3" fillId="14" borderId="9" xfId="4" applyNumberFormat="1" applyFont="1" applyFill="1" applyBorder="1" applyAlignment="1">
      <alignment horizontal="center" vertical="top"/>
    </xf>
    <xf numFmtId="187" fontId="5" fillId="14" borderId="9" xfId="1" applyNumberFormat="1" applyFont="1" applyFill="1" applyBorder="1" applyAlignment="1">
      <alignment horizontal="center" vertical="top"/>
    </xf>
    <xf numFmtId="187" fontId="5" fillId="14" borderId="14" xfId="1" applyNumberFormat="1" applyFont="1" applyFill="1" applyBorder="1" applyAlignment="1">
      <alignment horizontal="center" vertical="top"/>
    </xf>
    <xf numFmtId="0" fontId="7" fillId="15" borderId="31" xfId="0" applyFont="1" applyFill="1" applyBorder="1" applyAlignment="1">
      <alignment horizontal="right" vertical="top"/>
    </xf>
    <xf numFmtId="0" fontId="6" fillId="0" borderId="14" xfId="0" applyFont="1" applyBorder="1" applyAlignment="1">
      <alignment horizontal="left" vertical="top" wrapText="1"/>
    </xf>
    <xf numFmtId="0" fontId="6" fillId="0" borderId="14" xfId="0" applyFont="1" applyBorder="1" applyAlignment="1">
      <alignment vertical="top" shrinkToFit="1"/>
    </xf>
    <xf numFmtId="0" fontId="7" fillId="15" borderId="33" xfId="0" applyFont="1" applyFill="1" applyBorder="1" applyAlignment="1">
      <alignment horizontal="right" vertical="top"/>
    </xf>
    <xf numFmtId="0" fontId="5" fillId="14" borderId="14" xfId="3" applyFont="1" applyFill="1" applyBorder="1" applyAlignment="1">
      <alignment horizontal="left" vertical="top"/>
    </xf>
    <xf numFmtId="187" fontId="5" fillId="14" borderId="9" xfId="4" applyNumberFormat="1" applyFont="1" applyFill="1" applyBorder="1" applyAlignment="1">
      <alignment horizontal="center" vertical="center"/>
    </xf>
    <xf numFmtId="187" fontId="5" fillId="14" borderId="14" xfId="4" applyNumberFormat="1" applyFont="1" applyFill="1" applyBorder="1" applyAlignment="1">
      <alignment horizontal="center" vertical="center"/>
    </xf>
    <xf numFmtId="0" fontId="5" fillId="14" borderId="9" xfId="3" applyFont="1" applyFill="1" applyBorder="1" applyAlignment="1">
      <alignment horizontal="center" vertical="top"/>
    </xf>
    <xf numFmtId="0" fontId="5" fillId="14" borderId="17" xfId="3" applyFont="1" applyFill="1" applyBorder="1" applyAlignment="1">
      <alignment horizontal="right" vertical="top" shrinkToFit="1"/>
    </xf>
    <xf numFmtId="188" fontId="5" fillId="14" borderId="9" xfId="1" applyNumberFormat="1" applyFont="1" applyFill="1" applyBorder="1" applyAlignment="1">
      <alignment horizontal="center" vertical="top"/>
    </xf>
    <xf numFmtId="188" fontId="5" fillId="14" borderId="14" xfId="1" applyNumberFormat="1" applyFont="1" applyFill="1" applyBorder="1" applyAlignment="1">
      <alignment horizontal="center" vertical="top"/>
    </xf>
    <xf numFmtId="0" fontId="3" fillId="0" borderId="15" xfId="0" applyFont="1" applyBorder="1" applyAlignment="1">
      <alignment vertical="top" wrapText="1"/>
    </xf>
    <xf numFmtId="188" fontId="7" fillId="14" borderId="14" xfId="1" applyNumberFormat="1" applyFont="1" applyFill="1" applyBorder="1" applyAlignment="1">
      <alignment horizontal="center" vertical="top"/>
    </xf>
    <xf numFmtId="0" fontId="7" fillId="15" borderId="34" xfId="0" applyFont="1" applyFill="1" applyBorder="1" applyAlignment="1">
      <alignment horizontal="right" vertical="top"/>
    </xf>
    <xf numFmtId="0" fontId="6" fillId="0" borderId="15" xfId="0" applyFont="1" applyBorder="1" applyAlignment="1">
      <alignment vertical="top" wrapText="1"/>
    </xf>
    <xf numFmtId="187" fontId="7" fillId="14" borderId="9" xfId="4" applyNumberFormat="1" applyFont="1" applyFill="1" applyBorder="1" applyAlignment="1">
      <alignment horizontal="center" vertical="center"/>
    </xf>
    <xf numFmtId="187" fontId="7" fillId="14" borderId="14" xfId="4" applyNumberFormat="1" applyFont="1" applyFill="1" applyBorder="1" applyAlignment="1">
      <alignment horizontal="center" vertical="center"/>
    </xf>
    <xf numFmtId="187" fontId="7" fillId="14" borderId="16" xfId="4" applyNumberFormat="1" applyFont="1" applyFill="1" applyBorder="1" applyAlignment="1">
      <alignment horizontal="center" vertical="top"/>
    </xf>
    <xf numFmtId="0" fontId="7" fillId="14" borderId="9" xfId="3" applyFont="1" applyFill="1" applyBorder="1" applyAlignment="1">
      <alignment horizontal="center" vertical="top"/>
    </xf>
    <xf numFmtId="0" fontId="7" fillId="14" borderId="17" xfId="3" applyFont="1" applyFill="1" applyBorder="1" applyAlignment="1">
      <alignment horizontal="right" vertical="top" shrinkToFit="1"/>
    </xf>
    <xf numFmtId="188" fontId="7" fillId="14" borderId="9" xfId="1" applyNumberFormat="1" applyFont="1" applyFill="1" applyBorder="1" applyAlignment="1">
      <alignment horizontal="center" vertical="top"/>
    </xf>
    <xf numFmtId="187" fontId="7" fillId="14" borderId="14" xfId="1" applyNumberFormat="1" applyFont="1" applyFill="1" applyBorder="1" applyAlignment="1">
      <alignment horizontal="center" vertical="top"/>
    </xf>
    <xf numFmtId="0" fontId="3" fillId="13" borderId="15" xfId="3" applyFont="1" applyFill="1" applyBorder="1" applyAlignment="1">
      <alignment vertical="top"/>
    </xf>
    <xf numFmtId="0" fontId="3" fillId="0" borderId="15" xfId="3" applyFont="1" applyBorder="1" applyAlignment="1">
      <alignment horizontal="center" vertical="top" wrapText="1"/>
    </xf>
    <xf numFmtId="0" fontId="3" fillId="0" borderId="14" xfId="3" applyFont="1" applyBorder="1" applyAlignment="1">
      <alignment vertical="top"/>
    </xf>
    <xf numFmtId="187" fontId="3" fillId="0" borderId="16" xfId="5" applyNumberFormat="1" applyFont="1" applyFill="1" applyBorder="1" applyAlignment="1">
      <alignment vertical="center" wrapText="1"/>
    </xf>
    <xf numFmtId="0" fontId="5" fillId="0" borderId="9" xfId="3" applyFont="1" applyBorder="1" applyAlignment="1">
      <alignment horizontal="center" vertical="top"/>
    </xf>
    <xf numFmtId="0" fontId="5" fillId="0" borderId="17" xfId="3" applyFont="1" applyBorder="1" applyAlignment="1">
      <alignment horizontal="right" vertical="top" shrinkToFit="1"/>
    </xf>
    <xf numFmtId="188" fontId="3" fillId="0" borderId="9" xfId="1" applyNumberFormat="1" applyFont="1" applyFill="1" applyBorder="1" applyAlignment="1">
      <alignment vertical="center" wrapText="1"/>
    </xf>
    <xf numFmtId="188" fontId="3" fillId="0" borderId="14" xfId="1" applyNumberFormat="1" applyFont="1" applyFill="1" applyBorder="1" applyAlignment="1">
      <alignment vertical="center" wrapText="1"/>
    </xf>
    <xf numFmtId="49" fontId="4" fillId="6" borderId="19" xfId="3" quotePrefix="1" applyNumberFormat="1" applyFont="1" applyFill="1" applyBorder="1" applyAlignment="1">
      <alignment horizontal="center" vertical="top"/>
    </xf>
    <xf numFmtId="0" fontId="3" fillId="15" borderId="31" xfId="0" applyFont="1" applyFill="1" applyBorder="1" applyAlignment="1">
      <alignment horizontal="left" vertical="top"/>
    </xf>
    <xf numFmtId="0" fontId="6" fillId="15" borderId="31" xfId="0" applyFont="1" applyFill="1" applyBorder="1" applyAlignment="1">
      <alignment horizontal="left" vertical="top"/>
    </xf>
    <xf numFmtId="0" fontId="6" fillId="0" borderId="14" xfId="3" applyFont="1" applyBorder="1" applyAlignment="1">
      <alignment vertical="top"/>
    </xf>
    <xf numFmtId="187" fontId="6" fillId="0" borderId="16" xfId="5" applyNumberFormat="1" applyFont="1" applyFill="1" applyBorder="1" applyAlignment="1">
      <alignment vertical="center" wrapText="1"/>
    </xf>
    <xf numFmtId="188" fontId="6" fillId="0" borderId="9" xfId="1" applyNumberFormat="1" applyFont="1" applyFill="1" applyBorder="1" applyAlignment="1">
      <alignment vertical="center" wrapText="1"/>
    </xf>
    <xf numFmtId="188" fontId="6" fillId="0" borderId="14" xfId="1" applyNumberFormat="1" applyFont="1" applyFill="1" applyBorder="1" applyAlignment="1">
      <alignment vertical="center" wrapText="1"/>
    </xf>
    <xf numFmtId="0" fontId="6" fillId="15" borderId="31" xfId="0" applyFont="1" applyFill="1" applyBorder="1" applyAlignment="1">
      <alignment vertical="top"/>
    </xf>
    <xf numFmtId="0" fontId="7" fillId="0" borderId="9" xfId="3" applyFont="1" applyBorder="1" applyAlignment="1">
      <alignment horizontal="center" vertical="top"/>
    </xf>
    <xf numFmtId="0" fontId="7" fillId="0" borderId="17" xfId="3" applyFont="1" applyBorder="1" applyAlignment="1">
      <alignment horizontal="right" vertical="top" shrinkToFit="1"/>
    </xf>
    <xf numFmtId="187" fontId="6" fillId="0" borderId="14" xfId="1" applyNumberFormat="1" applyFont="1" applyFill="1" applyBorder="1" applyAlignment="1">
      <alignment horizontal="left" vertical="center" wrapText="1" indent="1"/>
    </xf>
    <xf numFmtId="187" fontId="3" fillId="0" borderId="14" xfId="1" applyNumberFormat="1" applyFont="1" applyFill="1" applyBorder="1" applyAlignment="1">
      <alignment horizontal="left" vertical="center" wrapText="1" indent="1"/>
    </xf>
    <xf numFmtId="187" fontId="6" fillId="0" borderId="14" xfId="1" applyNumberFormat="1" applyFont="1" applyFill="1" applyBorder="1" applyAlignment="1">
      <alignment vertical="center" wrapText="1"/>
    </xf>
    <xf numFmtId="0" fontId="3" fillId="9" borderId="15" xfId="3" applyFont="1" applyFill="1" applyBorder="1" applyAlignment="1">
      <alignment vertical="top"/>
    </xf>
    <xf numFmtId="0" fontId="3" fillId="9" borderId="15" xfId="3" applyFont="1" applyFill="1" applyBorder="1" applyAlignment="1">
      <alignment vertical="top" wrapText="1"/>
    </xf>
    <xf numFmtId="0" fontId="3" fillId="9" borderId="14" xfId="3" applyFont="1" applyFill="1" applyBorder="1" applyAlignment="1">
      <alignment vertical="top" wrapText="1"/>
    </xf>
    <xf numFmtId="0" fontId="3" fillId="9" borderId="9" xfId="3" applyFont="1" applyFill="1" applyBorder="1" applyAlignment="1">
      <alignment horizontal="center"/>
    </xf>
    <xf numFmtId="0" fontId="3" fillId="9" borderId="14" xfId="3" applyFont="1" applyFill="1" applyBorder="1" applyAlignment="1">
      <alignment horizontal="center"/>
    </xf>
    <xf numFmtId="187" fontId="3" fillId="9" borderId="16" xfId="6" applyNumberFormat="1" applyFont="1" applyFill="1" applyBorder="1" applyAlignment="1">
      <alignment vertical="center" wrapText="1"/>
    </xf>
    <xf numFmtId="187" fontId="3" fillId="9" borderId="9" xfId="6" applyNumberFormat="1" applyFont="1" applyFill="1" applyBorder="1" applyAlignment="1">
      <alignment horizontal="center" vertical="top" wrapText="1"/>
    </xf>
    <xf numFmtId="187" fontId="3" fillId="9" borderId="17" xfId="6" applyNumberFormat="1" applyFont="1" applyFill="1" applyBorder="1" applyAlignment="1">
      <alignment horizontal="right" vertical="top" shrinkToFit="1"/>
    </xf>
    <xf numFmtId="188" fontId="3" fillId="9" borderId="9" xfId="1" applyNumberFormat="1" applyFont="1" applyFill="1" applyBorder="1" applyAlignment="1">
      <alignment vertical="center" wrapText="1"/>
    </xf>
    <xf numFmtId="188" fontId="3" fillId="9" borderId="14" xfId="1" applyNumberFormat="1" applyFont="1" applyFill="1" applyBorder="1" applyAlignment="1">
      <alignment vertical="center" wrapText="1"/>
    </xf>
    <xf numFmtId="0" fontId="8" fillId="4" borderId="19" xfId="3" applyFont="1" applyFill="1" applyBorder="1" applyAlignment="1">
      <alignment horizontal="center" vertical="top"/>
    </xf>
    <xf numFmtId="0" fontId="8" fillId="5" borderId="19" xfId="3" applyFont="1" applyFill="1" applyBorder="1" applyAlignment="1">
      <alignment horizontal="center" vertical="top"/>
    </xf>
    <xf numFmtId="0" fontId="3" fillId="4" borderId="15" xfId="3" applyFont="1" applyFill="1" applyBorder="1" applyAlignment="1">
      <alignment vertical="top"/>
    </xf>
    <xf numFmtId="187" fontId="3" fillId="4" borderId="9" xfId="6" applyNumberFormat="1" applyFont="1" applyFill="1" applyBorder="1" applyAlignment="1">
      <alignment horizontal="center" wrapText="1"/>
    </xf>
    <xf numFmtId="187" fontId="3" fillId="4" borderId="14" xfId="6" applyNumberFormat="1" applyFont="1" applyFill="1" applyBorder="1" applyAlignment="1">
      <alignment horizontal="center" wrapText="1"/>
    </xf>
    <xf numFmtId="187" fontId="3" fillId="4" borderId="16" xfId="6" applyNumberFormat="1" applyFont="1" applyFill="1" applyBorder="1" applyAlignment="1">
      <alignment vertical="top" wrapText="1"/>
    </xf>
    <xf numFmtId="187" fontId="3" fillId="4" borderId="9" xfId="6" applyNumberFormat="1" applyFont="1" applyFill="1" applyBorder="1" applyAlignment="1">
      <alignment horizontal="center" vertical="top" wrapText="1"/>
    </xf>
    <xf numFmtId="187" fontId="3" fillId="4" borderId="17" xfId="6" applyNumberFormat="1" applyFont="1" applyFill="1" applyBorder="1" applyAlignment="1">
      <alignment horizontal="right" vertical="top" shrinkToFit="1"/>
    </xf>
    <xf numFmtId="188" fontId="3" fillId="4" borderId="9" xfId="1" applyNumberFormat="1" applyFont="1" applyFill="1" applyBorder="1" applyAlignment="1">
      <alignment vertical="top" wrapText="1"/>
    </xf>
    <xf numFmtId="188" fontId="3" fillId="4" borderId="14" xfId="1" applyNumberFormat="1" applyFont="1" applyFill="1" applyBorder="1" applyAlignment="1">
      <alignment vertical="top" wrapText="1"/>
    </xf>
    <xf numFmtId="0" fontId="8" fillId="5" borderId="19" xfId="3" quotePrefix="1" applyFont="1" applyFill="1" applyBorder="1" applyAlignment="1">
      <alignment horizontal="center" vertical="top"/>
    </xf>
    <xf numFmtId="0" fontId="3" fillId="12" borderId="15" xfId="3" applyFont="1" applyFill="1" applyBorder="1" applyAlignment="1">
      <alignment vertical="top"/>
    </xf>
    <xf numFmtId="187" fontId="3" fillId="12" borderId="9" xfId="6" applyNumberFormat="1" applyFont="1" applyFill="1" applyBorder="1" applyAlignment="1">
      <alignment horizontal="center" wrapText="1"/>
    </xf>
    <xf numFmtId="187" fontId="3" fillId="12" borderId="14" xfId="6" applyNumberFormat="1" applyFont="1" applyFill="1" applyBorder="1" applyAlignment="1">
      <alignment horizontal="center" wrapText="1"/>
    </xf>
    <xf numFmtId="187" fontId="3" fillId="12" borderId="16" xfId="6" applyNumberFormat="1" applyFont="1" applyFill="1" applyBorder="1" applyAlignment="1">
      <alignment vertical="top" wrapText="1"/>
    </xf>
    <xf numFmtId="187" fontId="3" fillId="12" borderId="9" xfId="6" applyNumberFormat="1" applyFont="1" applyFill="1" applyBorder="1" applyAlignment="1">
      <alignment horizontal="center" vertical="top" wrapText="1"/>
    </xf>
    <xf numFmtId="187" fontId="3" fillId="12" borderId="17" xfId="6" applyNumberFormat="1" applyFont="1" applyFill="1" applyBorder="1" applyAlignment="1">
      <alignment horizontal="right" vertical="top" shrinkToFit="1"/>
    </xf>
    <xf numFmtId="188" fontId="3" fillId="12" borderId="9" xfId="1" applyNumberFormat="1" applyFont="1" applyFill="1" applyBorder="1" applyAlignment="1">
      <alignment vertical="top" wrapText="1"/>
    </xf>
    <xf numFmtId="188" fontId="3" fillId="12" borderId="14" xfId="1" applyNumberFormat="1" applyFont="1" applyFill="1" applyBorder="1" applyAlignment="1">
      <alignment vertical="top" wrapText="1"/>
    </xf>
    <xf numFmtId="0" fontId="3" fillId="0" borderId="15" xfId="3" applyFont="1" applyBorder="1" applyAlignment="1">
      <alignment horizontal="center" vertical="top"/>
    </xf>
    <xf numFmtId="0" fontId="3" fillId="0" borderId="14" xfId="3" applyFont="1" applyBorder="1" applyAlignment="1">
      <alignment horizontal="center" vertical="top"/>
    </xf>
    <xf numFmtId="187" fontId="3" fillId="14" borderId="16" xfId="5" applyNumberFormat="1" applyFont="1" applyFill="1" applyBorder="1" applyAlignment="1">
      <alignment vertical="top"/>
    </xf>
    <xf numFmtId="187" fontId="3" fillId="0" borderId="17" xfId="1" applyNumberFormat="1" applyFont="1" applyFill="1" applyBorder="1" applyAlignment="1">
      <alignment horizontal="right" vertical="top" shrinkToFit="1"/>
    </xf>
    <xf numFmtId="188" fontId="3" fillId="14" borderId="9" xfId="1" applyNumberFormat="1" applyFont="1" applyFill="1" applyBorder="1" applyAlignment="1">
      <alignment vertical="top"/>
    </xf>
    <xf numFmtId="187" fontId="3" fillId="13" borderId="14" xfId="1" applyNumberFormat="1" applyFont="1" applyFill="1" applyBorder="1" applyAlignment="1">
      <alignment horizontal="center" vertical="top"/>
    </xf>
    <xf numFmtId="188" fontId="3" fillId="14" borderId="14" xfId="1" applyNumberFormat="1" applyFont="1" applyFill="1" applyBorder="1" applyAlignment="1">
      <alignment vertical="top"/>
    </xf>
    <xf numFmtId="187" fontId="3" fillId="0" borderId="9" xfId="5" applyNumberFormat="1" applyFont="1" applyFill="1" applyBorder="1" applyAlignment="1">
      <alignment horizontal="center" vertical="top"/>
    </xf>
    <xf numFmtId="187" fontId="3" fillId="0" borderId="17" xfId="5" applyNumberFormat="1" applyFont="1" applyFill="1" applyBorder="1" applyAlignment="1">
      <alignment horizontal="right" vertical="top" shrinkToFit="1"/>
    </xf>
    <xf numFmtId="187" fontId="3" fillId="14" borderId="14" xfId="1" applyNumberFormat="1" applyFont="1" applyFill="1" applyBorder="1" applyAlignment="1">
      <alignment vertical="top"/>
    </xf>
    <xf numFmtId="187" fontId="3" fillId="0" borderId="16" xfId="5" applyNumberFormat="1" applyFont="1" applyFill="1" applyBorder="1" applyAlignment="1">
      <alignment vertical="top"/>
    </xf>
    <xf numFmtId="188" fontId="3" fillId="0" borderId="9" xfId="1" applyNumberFormat="1" applyFont="1" applyFill="1" applyBorder="1" applyAlignment="1">
      <alignment vertical="top"/>
    </xf>
    <xf numFmtId="187" fontId="3" fillId="0" borderId="14" xfId="1" applyNumberFormat="1" applyFont="1" applyFill="1" applyBorder="1" applyAlignment="1">
      <alignment vertical="top"/>
    </xf>
    <xf numFmtId="188" fontId="3" fillId="0" borderId="14" xfId="1" applyNumberFormat="1" applyFont="1" applyFill="1" applyBorder="1" applyAlignment="1">
      <alignment vertical="top"/>
    </xf>
    <xf numFmtId="0" fontId="6" fillId="0" borderId="9" xfId="3" applyFont="1" applyBorder="1" applyAlignment="1">
      <alignment horizontal="center" vertical="top"/>
    </xf>
    <xf numFmtId="0" fontId="6" fillId="0" borderId="14" xfId="3" applyFont="1" applyBorder="1" applyAlignment="1">
      <alignment horizontal="center" vertical="top"/>
    </xf>
    <xf numFmtId="187" fontId="3" fillId="0" borderId="14" xfId="1" applyNumberFormat="1" applyFont="1" applyFill="1" applyBorder="1" applyAlignment="1">
      <alignment horizontal="center" vertical="top"/>
    </xf>
    <xf numFmtId="0" fontId="3" fillId="4" borderId="15" xfId="3" applyFont="1" applyFill="1" applyBorder="1" applyAlignment="1">
      <alignment horizontal="center" vertical="top"/>
    </xf>
    <xf numFmtId="0" fontId="3" fillId="4" borderId="14" xfId="3" applyFont="1" applyFill="1" applyBorder="1" applyAlignment="1">
      <alignment vertical="top"/>
    </xf>
    <xf numFmtId="187" fontId="3" fillId="4" borderId="9" xfId="4" applyNumberFormat="1" applyFont="1" applyFill="1" applyBorder="1" applyAlignment="1">
      <alignment horizontal="center"/>
    </xf>
    <xf numFmtId="187" fontId="3" fillId="4" borderId="14" xfId="4" applyNumberFormat="1" applyFont="1" applyFill="1" applyBorder="1" applyAlignment="1">
      <alignment horizontal="center"/>
    </xf>
    <xf numFmtId="187" fontId="3" fillId="4" borderId="16" xfId="4" applyNumberFormat="1" applyFont="1" applyFill="1" applyBorder="1" applyAlignment="1">
      <alignment horizontal="center" vertical="top"/>
    </xf>
    <xf numFmtId="187" fontId="3" fillId="4" borderId="9" xfId="4" applyNumberFormat="1" applyFont="1" applyFill="1" applyBorder="1" applyAlignment="1">
      <alignment horizontal="center" vertical="top"/>
    </xf>
    <xf numFmtId="187" fontId="3" fillId="4" borderId="17" xfId="4" applyNumberFormat="1" applyFont="1" applyFill="1" applyBorder="1" applyAlignment="1">
      <alignment horizontal="right" vertical="top" shrinkToFit="1"/>
    </xf>
    <xf numFmtId="188" fontId="3" fillId="4" borderId="9" xfId="1" applyNumberFormat="1" applyFont="1" applyFill="1" applyBorder="1" applyAlignment="1">
      <alignment horizontal="center" vertical="top"/>
    </xf>
    <xf numFmtId="187" fontId="3" fillId="4" borderId="14" xfId="1" applyNumberFormat="1" applyFont="1" applyFill="1" applyBorder="1" applyAlignment="1">
      <alignment horizontal="center" vertical="top"/>
    </xf>
    <xf numFmtId="188" fontId="3" fillId="4" borderId="14" xfId="1" applyNumberFormat="1" applyFont="1" applyFill="1" applyBorder="1" applyAlignment="1">
      <alignment horizontal="center" vertical="top"/>
    </xf>
    <xf numFmtId="0" fontId="3" fillId="12" borderId="0" xfId="3" applyFont="1" applyFill="1" applyAlignment="1">
      <alignment vertical="top"/>
    </xf>
    <xf numFmtId="0" fontId="3" fillId="11" borderId="15" xfId="3" applyFont="1" applyFill="1" applyBorder="1" applyAlignment="1">
      <alignment vertical="top"/>
    </xf>
    <xf numFmtId="0" fontId="3" fillId="11" borderId="15" xfId="3" applyFont="1" applyFill="1" applyBorder="1" applyAlignment="1">
      <alignment horizontal="center" vertical="top"/>
    </xf>
    <xf numFmtId="0" fontId="3" fillId="11" borderId="14" xfId="3" applyFont="1" applyFill="1" applyBorder="1" applyAlignment="1">
      <alignment vertical="top"/>
    </xf>
    <xf numFmtId="187" fontId="3" fillId="11" borderId="9" xfId="4" applyNumberFormat="1" applyFont="1" applyFill="1" applyBorder="1" applyAlignment="1">
      <alignment horizontal="center"/>
    </xf>
    <xf numFmtId="187" fontId="3" fillId="11" borderId="14" xfId="4" applyNumberFormat="1" applyFont="1" applyFill="1" applyBorder="1" applyAlignment="1">
      <alignment horizontal="center"/>
    </xf>
    <xf numFmtId="187" fontId="3" fillId="11" borderId="16" xfId="4" applyNumberFormat="1" applyFont="1" applyFill="1" applyBorder="1" applyAlignment="1">
      <alignment horizontal="center" vertical="top"/>
    </xf>
    <xf numFmtId="187" fontId="3" fillId="11" borderId="9" xfId="4" applyNumberFormat="1" applyFont="1" applyFill="1" applyBorder="1" applyAlignment="1">
      <alignment horizontal="center" vertical="top"/>
    </xf>
    <xf numFmtId="187" fontId="3" fillId="11" borderId="17" xfId="4" applyNumberFormat="1" applyFont="1" applyFill="1" applyBorder="1" applyAlignment="1">
      <alignment horizontal="right" vertical="top" shrinkToFit="1"/>
    </xf>
    <xf numFmtId="188" fontId="3" fillId="11" borderId="9" xfId="1" applyNumberFormat="1" applyFont="1" applyFill="1" applyBorder="1" applyAlignment="1">
      <alignment horizontal="center" vertical="top"/>
    </xf>
    <xf numFmtId="187" fontId="3" fillId="11" borderId="14" xfId="1" applyNumberFormat="1" applyFont="1" applyFill="1" applyBorder="1" applyAlignment="1">
      <alignment horizontal="center" vertical="top"/>
    </xf>
    <xf numFmtId="188" fontId="3" fillId="11" borderId="14" xfId="1" applyNumberFormat="1" applyFont="1" applyFill="1" applyBorder="1" applyAlignment="1">
      <alignment horizontal="center" vertical="top"/>
    </xf>
    <xf numFmtId="0" fontId="3" fillId="12" borderId="0" xfId="3" applyFont="1" applyFill="1"/>
    <xf numFmtId="0" fontId="3" fillId="8" borderId="15" xfId="3" applyFont="1" applyFill="1" applyBorder="1" applyAlignment="1">
      <alignment vertical="top"/>
    </xf>
    <xf numFmtId="0" fontId="3" fillId="8" borderId="15" xfId="3" applyFont="1" applyFill="1" applyBorder="1" applyAlignment="1">
      <alignment horizontal="left" vertical="top"/>
    </xf>
    <xf numFmtId="0" fontId="3" fillId="8" borderId="14" xfId="3" applyFont="1" applyFill="1" applyBorder="1" applyAlignment="1">
      <alignment vertical="top"/>
    </xf>
    <xf numFmtId="187" fontId="3" fillId="8" borderId="9" xfId="4" applyNumberFormat="1" applyFont="1" applyFill="1" applyBorder="1" applyAlignment="1">
      <alignment horizontal="center"/>
    </xf>
    <xf numFmtId="187" fontId="3" fillId="8" borderId="14" xfId="4" applyNumberFormat="1" applyFont="1" applyFill="1" applyBorder="1" applyAlignment="1">
      <alignment horizontal="center"/>
    </xf>
    <xf numFmtId="187" fontId="6" fillId="8" borderId="16" xfId="4" applyNumberFormat="1" applyFont="1" applyFill="1" applyBorder="1" applyAlignment="1">
      <alignment horizontal="center" vertical="top"/>
    </xf>
    <xf numFmtId="187" fontId="6" fillId="8" borderId="9" xfId="4" applyNumberFormat="1" applyFont="1" applyFill="1" applyBorder="1" applyAlignment="1">
      <alignment horizontal="center" vertical="top"/>
    </xf>
    <xf numFmtId="187" fontId="6" fillId="8" borderId="17" xfId="4" applyNumberFormat="1" applyFont="1" applyFill="1" applyBorder="1" applyAlignment="1">
      <alignment horizontal="right" vertical="top" shrinkToFit="1"/>
    </xf>
    <xf numFmtId="188" fontId="6" fillId="8" borderId="9" xfId="1" applyNumberFormat="1" applyFont="1" applyFill="1" applyBorder="1" applyAlignment="1">
      <alignment horizontal="center" vertical="top"/>
    </xf>
    <xf numFmtId="187" fontId="3" fillId="8" borderId="14" xfId="1" applyNumberFormat="1" applyFont="1" applyFill="1" applyBorder="1" applyAlignment="1">
      <alignment horizontal="center" vertical="top"/>
    </xf>
    <xf numFmtId="188" fontId="3" fillId="8" borderId="14" xfId="1" applyNumberFormat="1" applyFont="1" applyFill="1" applyBorder="1" applyAlignment="1">
      <alignment horizontal="center" vertical="top"/>
    </xf>
    <xf numFmtId="0" fontId="3" fillId="0" borderId="15" xfId="3" applyFont="1" applyBorder="1" applyAlignment="1">
      <alignment horizontal="left" vertical="top"/>
    </xf>
    <xf numFmtId="0" fontId="6" fillId="0" borderId="15" xfId="7" applyFont="1" applyBorder="1" applyAlignment="1">
      <alignment horizontal="right" vertical="top"/>
    </xf>
    <xf numFmtId="0" fontId="3" fillId="0" borderId="9" xfId="3" applyFont="1" applyBorder="1" applyAlignment="1">
      <alignment horizontal="center" vertical="top" wrapText="1"/>
    </xf>
    <xf numFmtId="0" fontId="3" fillId="0" borderId="14" xfId="3" applyFont="1" applyBorder="1" applyAlignment="1">
      <alignment horizontal="center" vertical="top" wrapText="1"/>
    </xf>
    <xf numFmtId="187" fontId="6" fillId="0" borderId="16" xfId="8" applyNumberFormat="1" applyFont="1" applyFill="1" applyBorder="1" applyAlignment="1">
      <alignment vertical="top" wrapText="1"/>
    </xf>
    <xf numFmtId="187" fontId="6" fillId="0" borderId="9" xfId="8" applyNumberFormat="1" applyFont="1" applyFill="1" applyBorder="1" applyAlignment="1">
      <alignment horizontal="center" vertical="top" wrapText="1"/>
    </xf>
    <xf numFmtId="187" fontId="6" fillId="0" borderId="17" xfId="8" applyNumberFormat="1" applyFont="1" applyFill="1" applyBorder="1" applyAlignment="1">
      <alignment horizontal="right" vertical="top" shrinkToFit="1"/>
    </xf>
    <xf numFmtId="188" fontId="6" fillId="0" borderId="9" xfId="1" applyNumberFormat="1" applyFont="1" applyFill="1" applyBorder="1" applyAlignment="1">
      <alignment vertical="top" wrapText="1"/>
    </xf>
    <xf numFmtId="187" fontId="3" fillId="0" borderId="9" xfId="1" applyNumberFormat="1" applyFont="1" applyFill="1" applyBorder="1" applyAlignment="1">
      <alignment horizontal="center" vertical="top" wrapText="1"/>
    </xf>
    <xf numFmtId="187" fontId="3" fillId="0" borderId="14" xfId="1" applyNumberFormat="1" applyFont="1" applyFill="1" applyBorder="1" applyAlignment="1">
      <alignment horizontal="center" vertical="top" wrapText="1"/>
    </xf>
    <xf numFmtId="188" fontId="3" fillId="0" borderId="14" xfId="1" applyNumberFormat="1" applyFont="1" applyFill="1" applyBorder="1" applyAlignment="1">
      <alignment vertical="top" wrapText="1"/>
    </xf>
    <xf numFmtId="188" fontId="6" fillId="0" borderId="14" xfId="1" applyNumberFormat="1" applyFont="1" applyFill="1" applyBorder="1" applyAlignment="1">
      <alignment vertical="top" wrapText="1"/>
    </xf>
    <xf numFmtId="0" fontId="6" fillId="0" borderId="14" xfId="3" applyFont="1" applyBorder="1" applyAlignment="1">
      <alignment horizontal="center" vertical="top" wrapText="1"/>
    </xf>
    <xf numFmtId="0" fontId="5" fillId="0" borderId="14" xfId="3" applyFont="1" applyBorder="1" applyAlignment="1">
      <alignment horizontal="center" vertical="top"/>
    </xf>
    <xf numFmtId="187" fontId="6" fillId="0" borderId="16" xfId="2" applyNumberFormat="1" applyFont="1" applyFill="1" applyBorder="1" applyAlignment="1">
      <alignment horizontal="center" vertical="top" wrapText="1"/>
    </xf>
    <xf numFmtId="187" fontId="6" fillId="0" borderId="9" xfId="2" applyNumberFormat="1" applyFont="1" applyFill="1" applyBorder="1" applyAlignment="1">
      <alignment horizontal="center" vertical="top" wrapText="1"/>
    </xf>
    <xf numFmtId="187" fontId="6" fillId="0" borderId="17" xfId="2" applyNumberFormat="1" applyFont="1" applyFill="1" applyBorder="1" applyAlignment="1">
      <alignment horizontal="right" vertical="top" shrinkToFit="1"/>
    </xf>
    <xf numFmtId="188" fontId="6" fillId="0" borderId="9" xfId="1" applyNumberFormat="1" applyFont="1" applyFill="1" applyBorder="1" applyAlignment="1">
      <alignment horizontal="center" vertical="top" wrapText="1"/>
    </xf>
    <xf numFmtId="188" fontId="3" fillId="0" borderId="14" xfId="1" applyNumberFormat="1" applyFont="1" applyFill="1" applyBorder="1" applyAlignment="1">
      <alignment horizontal="center" vertical="top" wrapText="1"/>
    </xf>
    <xf numFmtId="188" fontId="6" fillId="0" borderId="14" xfId="1" applyNumberFormat="1" applyFont="1" applyFill="1" applyBorder="1" applyAlignment="1">
      <alignment horizontal="center" vertical="top" wrapText="1"/>
    </xf>
    <xf numFmtId="187" fontId="6" fillId="0" borderId="16" xfId="6" applyNumberFormat="1" applyFont="1" applyFill="1" applyBorder="1" applyAlignment="1">
      <alignment vertical="top" wrapText="1"/>
    </xf>
    <xf numFmtId="187" fontId="6" fillId="0" borderId="9" xfId="6" applyNumberFormat="1" applyFont="1" applyFill="1" applyBorder="1" applyAlignment="1">
      <alignment horizontal="center" vertical="top" wrapText="1"/>
    </xf>
    <xf numFmtId="187" fontId="6" fillId="0" borderId="17" xfId="6" applyNumberFormat="1" applyFont="1" applyFill="1" applyBorder="1" applyAlignment="1">
      <alignment horizontal="right" vertical="top" shrinkToFit="1"/>
    </xf>
    <xf numFmtId="187" fontId="6" fillId="0" borderId="9" xfId="1" applyNumberFormat="1" applyFont="1" applyFill="1" applyBorder="1" applyAlignment="1">
      <alignment horizontal="center" vertical="top" wrapText="1"/>
    </xf>
    <xf numFmtId="187" fontId="6" fillId="0" borderId="14" xfId="1" applyNumberFormat="1" applyFont="1" applyFill="1" applyBorder="1" applyAlignment="1">
      <alignment horizontal="center" vertical="top" wrapText="1"/>
    </xf>
    <xf numFmtId="49" fontId="3" fillId="0" borderId="14" xfId="1" applyNumberFormat="1" applyFont="1" applyFill="1" applyBorder="1" applyAlignment="1">
      <alignment horizontal="center" vertical="top" wrapText="1"/>
    </xf>
    <xf numFmtId="187" fontId="3" fillId="0" borderId="16" xfId="6" applyNumberFormat="1" applyFont="1" applyFill="1" applyBorder="1" applyAlignment="1">
      <alignment vertical="top" wrapText="1"/>
    </xf>
    <xf numFmtId="187" fontId="3" fillId="0" borderId="9" xfId="6" applyNumberFormat="1" applyFont="1" applyFill="1" applyBorder="1" applyAlignment="1">
      <alignment horizontal="center" vertical="top" wrapText="1"/>
    </xf>
    <xf numFmtId="187" fontId="3" fillId="0" borderId="17" xfId="6" applyNumberFormat="1" applyFont="1" applyFill="1" applyBorder="1" applyAlignment="1">
      <alignment horizontal="right" vertical="top" shrinkToFit="1"/>
    </xf>
    <xf numFmtId="188" fontId="3" fillId="0" borderId="9" xfId="1" applyNumberFormat="1" applyFont="1" applyFill="1" applyBorder="1" applyAlignment="1">
      <alignment vertical="top" wrapText="1"/>
    </xf>
    <xf numFmtId="0" fontId="3" fillId="13" borderId="15" xfId="3" applyFont="1" applyFill="1" applyBorder="1" applyAlignment="1">
      <alignment horizontal="left" vertical="top"/>
    </xf>
    <xf numFmtId="49" fontId="6" fillId="0" borderId="15" xfId="3" applyNumberFormat="1" applyFont="1" applyBorder="1" applyAlignment="1">
      <alignment horizontal="right" vertical="top"/>
    </xf>
    <xf numFmtId="187" fontId="6" fillId="0" borderId="16" xfId="4" applyNumberFormat="1" applyFont="1" applyFill="1" applyBorder="1" applyAlignment="1">
      <alignment horizontal="center" vertical="top"/>
    </xf>
    <xf numFmtId="187" fontId="6" fillId="0" borderId="17" xfId="4" applyNumberFormat="1" applyFont="1" applyFill="1" applyBorder="1" applyAlignment="1">
      <alignment horizontal="center" vertical="top"/>
    </xf>
    <xf numFmtId="187" fontId="6" fillId="0" borderId="17" xfId="4" applyNumberFormat="1" applyFont="1" applyFill="1" applyBorder="1" applyAlignment="1">
      <alignment horizontal="right" vertical="top" shrinkToFit="1"/>
    </xf>
    <xf numFmtId="188" fontId="6" fillId="0" borderId="9" xfId="1" applyNumberFormat="1" applyFont="1" applyFill="1" applyBorder="1" applyAlignment="1">
      <alignment horizontal="center" vertical="top"/>
    </xf>
    <xf numFmtId="188" fontId="6" fillId="0" borderId="14" xfId="1" applyNumberFormat="1" applyFont="1" applyFill="1" applyBorder="1" applyAlignment="1">
      <alignment horizontal="center" vertical="top"/>
    </xf>
    <xf numFmtId="0" fontId="6" fillId="0" borderId="14" xfId="6" applyNumberFormat="1" applyFont="1" applyFill="1" applyBorder="1" applyAlignment="1">
      <alignment horizontal="left" vertical="top" wrapText="1"/>
    </xf>
    <xf numFmtId="187" fontId="3" fillId="0" borderId="17" xfId="6" applyNumberFormat="1" applyFont="1" applyFill="1" applyBorder="1" applyAlignment="1">
      <alignment horizontal="center" vertical="top" wrapText="1"/>
    </xf>
    <xf numFmtId="0" fontId="3" fillId="8" borderId="9" xfId="3" applyFont="1" applyFill="1" applyBorder="1" applyAlignment="1">
      <alignment horizontal="center"/>
    </xf>
    <xf numFmtId="0" fontId="3" fillId="8" borderId="4" xfId="3" applyFont="1" applyFill="1" applyBorder="1" applyAlignment="1">
      <alignment horizontal="center"/>
    </xf>
    <xf numFmtId="187" fontId="3" fillId="8" borderId="20" xfId="4" applyNumberFormat="1" applyFont="1" applyFill="1" applyBorder="1" applyAlignment="1">
      <alignment horizontal="center" vertical="top"/>
    </xf>
    <xf numFmtId="187" fontId="3" fillId="8" borderId="9" xfId="4" applyNumberFormat="1" applyFont="1" applyFill="1" applyBorder="1" applyAlignment="1">
      <alignment horizontal="center" vertical="top"/>
    </xf>
    <xf numFmtId="187" fontId="3" fillId="8" borderId="17" xfId="4" applyNumberFormat="1" applyFont="1" applyFill="1" applyBorder="1" applyAlignment="1">
      <alignment horizontal="right" vertical="top" shrinkToFit="1"/>
    </xf>
    <xf numFmtId="188" fontId="3" fillId="8" borderId="9" xfId="1" applyNumberFormat="1" applyFont="1" applyFill="1" applyBorder="1" applyAlignment="1">
      <alignment horizontal="center" vertical="top"/>
    </xf>
    <xf numFmtId="187" fontId="3" fillId="0" borderId="14" xfId="6" applyNumberFormat="1" applyFont="1" applyFill="1" applyBorder="1" applyAlignment="1">
      <alignment horizontal="left" vertical="top" wrapText="1"/>
    </xf>
    <xf numFmtId="0" fontId="3" fillId="0" borderId="4" xfId="3" applyFont="1" applyBorder="1" applyAlignment="1">
      <alignment horizontal="center" vertical="top"/>
    </xf>
    <xf numFmtId="187" fontId="3" fillId="0" borderId="20" xfId="4" applyNumberFormat="1" applyFont="1" applyFill="1" applyBorder="1" applyAlignment="1">
      <alignment horizontal="center" vertical="top"/>
    </xf>
    <xf numFmtId="0" fontId="7" fillId="0" borderId="15" xfId="3" applyFont="1" applyBorder="1" applyAlignment="1">
      <alignment horizontal="right" vertical="top"/>
    </xf>
    <xf numFmtId="0" fontId="6" fillId="0" borderId="4" xfId="3" applyFont="1" applyBorder="1" applyAlignment="1">
      <alignment horizontal="center" vertical="top"/>
    </xf>
    <xf numFmtId="187" fontId="6" fillId="0" borderId="14" xfId="1" applyNumberFormat="1" applyFont="1" applyFill="1" applyBorder="1" applyAlignment="1">
      <alignment horizontal="center" vertical="top"/>
    </xf>
    <xf numFmtId="49" fontId="6" fillId="0" borderId="14" xfId="1" applyNumberFormat="1" applyFont="1" applyFill="1" applyBorder="1" applyAlignment="1">
      <alignment horizontal="center" vertical="top"/>
    </xf>
    <xf numFmtId="0" fontId="6" fillId="13" borderId="14" xfId="0" applyFont="1" applyFill="1" applyBorder="1" applyAlignment="1">
      <alignment horizontal="left" vertical="top" wrapText="1"/>
    </xf>
    <xf numFmtId="0" fontId="3" fillId="14" borderId="15" xfId="3" applyFont="1" applyFill="1" applyBorder="1" applyAlignment="1">
      <alignment horizontal="right" vertical="top"/>
    </xf>
    <xf numFmtId="0" fontId="6" fillId="0" borderId="14" xfId="3" applyFont="1" applyBorder="1" applyAlignment="1">
      <alignment vertical="top" wrapText="1"/>
    </xf>
    <xf numFmtId="187" fontId="3" fillId="0" borderId="16" xfId="6" applyNumberFormat="1" applyFont="1" applyFill="1" applyBorder="1" applyAlignment="1">
      <alignment horizontal="center" vertical="top" wrapText="1"/>
    </xf>
    <xf numFmtId="187" fontId="6" fillId="0" borderId="14" xfId="6" applyNumberFormat="1" applyFont="1" applyFill="1" applyBorder="1" applyAlignment="1">
      <alignment horizontal="left" vertical="top" wrapText="1"/>
    </xf>
    <xf numFmtId="0" fontId="3" fillId="10" borderId="0" xfId="3" applyFont="1" applyFill="1" applyAlignment="1">
      <alignment vertical="top"/>
    </xf>
    <xf numFmtId="0" fontId="3" fillId="8" borderId="15" xfId="3" applyFont="1" applyFill="1" applyBorder="1" applyAlignment="1">
      <alignment horizontal="left" vertical="top" shrinkToFit="1"/>
    </xf>
    <xf numFmtId="187" fontId="3" fillId="8" borderId="9" xfId="6" applyNumberFormat="1" applyFont="1" applyFill="1" applyBorder="1" applyAlignment="1">
      <alignment horizontal="center" vertical="top" shrinkToFit="1"/>
    </xf>
    <xf numFmtId="187" fontId="3" fillId="8" borderId="14" xfId="6" applyNumberFormat="1" applyFont="1" applyFill="1" applyBorder="1" applyAlignment="1">
      <alignment horizontal="center" vertical="top" shrinkToFit="1"/>
    </xf>
    <xf numFmtId="187" fontId="3" fillId="8" borderId="16" xfId="6" applyNumberFormat="1" applyFont="1" applyFill="1" applyBorder="1" applyAlignment="1">
      <alignment horizontal="right" vertical="top" shrinkToFit="1"/>
    </xf>
    <xf numFmtId="187" fontId="3" fillId="8" borderId="17" xfId="6" applyNumberFormat="1" applyFont="1" applyFill="1" applyBorder="1" applyAlignment="1">
      <alignment horizontal="right" vertical="top" shrinkToFit="1"/>
    </xf>
    <xf numFmtId="188" fontId="3" fillId="8" borderId="9" xfId="1" applyNumberFormat="1" applyFont="1" applyFill="1" applyBorder="1" applyAlignment="1">
      <alignment horizontal="right" vertical="top" shrinkToFit="1"/>
    </xf>
    <xf numFmtId="187" fontId="3" fillId="8" borderId="14" xfId="1" applyNumberFormat="1" applyFont="1" applyFill="1" applyBorder="1" applyAlignment="1">
      <alignment horizontal="center" vertical="top" shrinkToFit="1"/>
    </xf>
    <xf numFmtId="188" fontId="3" fillId="8" borderId="14" xfId="1" applyNumberFormat="1" applyFont="1" applyFill="1" applyBorder="1" applyAlignment="1">
      <alignment horizontal="right" vertical="top" shrinkToFit="1"/>
    </xf>
    <xf numFmtId="0" fontId="3" fillId="10" borderId="0" xfId="3" applyFont="1" applyFill="1"/>
    <xf numFmtId="0" fontId="3" fillId="13" borderId="15" xfId="3" applyFont="1" applyFill="1" applyBorder="1" applyAlignment="1">
      <alignment horizontal="left" vertical="top" shrinkToFit="1"/>
    </xf>
    <xf numFmtId="187" fontId="3" fillId="0" borderId="16" xfId="6" applyNumberFormat="1" applyFont="1" applyFill="1" applyBorder="1" applyAlignment="1">
      <alignment horizontal="right" vertical="top" shrinkToFit="1"/>
    </xf>
    <xf numFmtId="187" fontId="3" fillId="0" borderId="9" xfId="6" applyNumberFormat="1" applyFont="1" applyFill="1" applyBorder="1" applyAlignment="1">
      <alignment horizontal="center" vertical="top" shrinkToFit="1"/>
    </xf>
    <xf numFmtId="188" fontId="3" fillId="0" borderId="9" xfId="1" applyNumberFormat="1" applyFont="1" applyFill="1" applyBorder="1" applyAlignment="1">
      <alignment horizontal="right" vertical="top" shrinkToFit="1"/>
    </xf>
    <xf numFmtId="187" fontId="3" fillId="0" borderId="14" xfId="1" applyNumberFormat="1" applyFont="1" applyFill="1" applyBorder="1" applyAlignment="1">
      <alignment horizontal="center" vertical="top" shrinkToFit="1"/>
    </xf>
    <xf numFmtId="188" fontId="3" fillId="0" borderId="14" xfId="1" applyNumberFormat="1" applyFont="1" applyFill="1" applyBorder="1" applyAlignment="1">
      <alignment horizontal="right" vertical="top" shrinkToFit="1"/>
    </xf>
    <xf numFmtId="2" fontId="6" fillId="0" borderId="14" xfId="0" applyNumberFormat="1" applyFont="1" applyBorder="1" applyAlignment="1">
      <alignment horizontal="left" vertical="top" wrapText="1" shrinkToFit="1"/>
    </xf>
    <xf numFmtId="187" fontId="3" fillId="8" borderId="14" xfId="4" applyNumberFormat="1" applyFont="1" applyFill="1" applyBorder="1" applyAlignment="1">
      <alignment horizontal="center" vertical="top"/>
    </xf>
    <xf numFmtId="187" fontId="3" fillId="8" borderId="16" xfId="4" applyNumberFormat="1" applyFont="1" applyFill="1" applyBorder="1" applyAlignment="1">
      <alignment horizontal="center" vertical="top"/>
    </xf>
    <xf numFmtId="0" fontId="3" fillId="17" borderId="15" xfId="3" applyFont="1" applyFill="1" applyBorder="1" applyAlignment="1">
      <alignment horizontal="left" vertical="top"/>
    </xf>
    <xf numFmtId="0" fontId="3" fillId="17" borderId="15" xfId="3" applyFont="1" applyFill="1" applyBorder="1" applyAlignment="1">
      <alignment vertical="top"/>
    </xf>
    <xf numFmtId="187" fontId="3" fillId="17" borderId="9" xfId="4" applyNumberFormat="1" applyFont="1" applyFill="1" applyBorder="1" applyAlignment="1">
      <alignment horizontal="center" vertical="top"/>
    </xf>
    <xf numFmtId="187" fontId="3" fillId="17" borderId="14" xfId="4" applyNumberFormat="1" applyFont="1" applyFill="1" applyBorder="1" applyAlignment="1">
      <alignment horizontal="center" vertical="top"/>
    </xf>
    <xf numFmtId="187" fontId="3" fillId="17" borderId="16" xfId="4" applyNumberFormat="1" applyFont="1" applyFill="1" applyBorder="1" applyAlignment="1">
      <alignment horizontal="center" vertical="top"/>
    </xf>
    <xf numFmtId="187" fontId="3" fillId="17" borderId="17" xfId="4" applyNumberFormat="1" applyFont="1" applyFill="1" applyBorder="1" applyAlignment="1">
      <alignment horizontal="right" vertical="top" shrinkToFit="1"/>
    </xf>
    <xf numFmtId="188" fontId="3" fillId="17" borderId="9" xfId="1" applyNumberFormat="1" applyFont="1" applyFill="1" applyBorder="1" applyAlignment="1">
      <alignment horizontal="center" vertical="top"/>
    </xf>
    <xf numFmtId="187" fontId="3" fillId="17" borderId="14" xfId="1" applyNumberFormat="1" applyFont="1" applyFill="1" applyBorder="1" applyAlignment="1">
      <alignment horizontal="center" vertical="top"/>
    </xf>
    <xf numFmtId="188" fontId="3" fillId="17" borderId="14" xfId="1" applyNumberFormat="1" applyFont="1" applyFill="1" applyBorder="1" applyAlignment="1">
      <alignment horizontal="center" vertical="top"/>
    </xf>
    <xf numFmtId="0" fontId="3" fillId="17" borderId="14" xfId="3" applyFont="1" applyFill="1" applyBorder="1" applyAlignment="1">
      <alignment vertical="top"/>
    </xf>
    <xf numFmtId="187" fontId="3" fillId="17" borderId="9" xfId="4" applyNumberFormat="1" applyFont="1" applyFill="1" applyBorder="1" applyAlignment="1">
      <alignment horizontal="center"/>
    </xf>
    <xf numFmtId="187" fontId="3" fillId="17" borderId="14" xfId="4" applyNumberFormat="1" applyFont="1" applyFill="1" applyBorder="1" applyAlignment="1">
      <alignment horizontal="center"/>
    </xf>
    <xf numFmtId="0" fontId="3" fillId="13" borderId="15" xfId="3" applyFont="1" applyFill="1" applyBorder="1" applyAlignment="1">
      <alignment horizontal="center" vertical="top"/>
    </xf>
    <xf numFmtId="0" fontId="3" fillId="13" borderId="14" xfId="3" applyFont="1" applyFill="1" applyBorder="1" applyAlignment="1">
      <alignment vertical="top" wrapText="1"/>
    </xf>
    <xf numFmtId="187" fontId="3" fillId="13" borderId="16" xfId="4" applyNumberFormat="1" applyFont="1" applyFill="1" applyBorder="1" applyAlignment="1">
      <alignment horizontal="center" vertical="top"/>
    </xf>
    <xf numFmtId="187" fontId="3" fillId="13" borderId="9" xfId="4" applyNumberFormat="1" applyFont="1" applyFill="1" applyBorder="1" applyAlignment="1">
      <alignment horizontal="center" vertical="top"/>
    </xf>
    <xf numFmtId="187" fontId="3" fillId="13" borderId="17" xfId="4" applyNumberFormat="1" applyFont="1" applyFill="1" applyBorder="1" applyAlignment="1">
      <alignment horizontal="right" vertical="top" shrinkToFit="1"/>
    </xf>
    <xf numFmtId="188" fontId="3" fillId="13" borderId="9" xfId="1" applyNumberFormat="1" applyFont="1" applyFill="1" applyBorder="1" applyAlignment="1">
      <alignment horizontal="center" vertical="top"/>
    </xf>
    <xf numFmtId="188" fontId="3" fillId="13" borderId="14" xfId="1" applyNumberFormat="1" applyFont="1" applyFill="1" applyBorder="1" applyAlignment="1">
      <alignment horizontal="center" vertical="top"/>
    </xf>
    <xf numFmtId="2" fontId="3" fillId="0" borderId="14" xfId="3" applyNumberFormat="1" applyFont="1" applyBorder="1" applyAlignment="1">
      <alignment horizontal="left" vertical="top" wrapText="1"/>
    </xf>
    <xf numFmtId="187" fontId="3" fillId="0" borderId="16" xfId="3" applyNumberFormat="1" applyFont="1" applyBorder="1" applyAlignment="1">
      <alignment vertical="top" wrapText="1"/>
    </xf>
    <xf numFmtId="187" fontId="3" fillId="0" borderId="9" xfId="3" applyNumberFormat="1" applyFont="1" applyBorder="1" applyAlignment="1">
      <alignment horizontal="center" vertical="top" wrapText="1"/>
    </xf>
    <xf numFmtId="187" fontId="3" fillId="0" borderId="17" xfId="3" applyNumberFormat="1" applyFont="1" applyBorder="1" applyAlignment="1">
      <alignment horizontal="right" vertical="top" shrinkToFit="1"/>
    </xf>
    <xf numFmtId="188" fontId="3" fillId="0" borderId="9" xfId="1" applyNumberFormat="1" applyFont="1" applyBorder="1" applyAlignment="1">
      <alignment vertical="top" wrapText="1"/>
    </xf>
    <xf numFmtId="187" fontId="3" fillId="0" borderId="14" xfId="1" applyNumberFormat="1" applyFont="1" applyBorder="1" applyAlignment="1">
      <alignment horizontal="center" vertical="top" wrapText="1"/>
    </xf>
    <xf numFmtId="188" fontId="3" fillId="0" borderId="14" xfId="1" applyNumberFormat="1" applyFont="1" applyBorder="1" applyAlignment="1">
      <alignment vertical="top" wrapText="1"/>
    </xf>
    <xf numFmtId="49" fontId="3" fillId="0" borderId="14" xfId="3" applyNumberFormat="1" applyFont="1" applyBorder="1" applyAlignment="1">
      <alignment vertical="top" wrapText="1"/>
    </xf>
    <xf numFmtId="187" fontId="3" fillId="0" borderId="4" xfId="4" applyNumberFormat="1" applyFont="1" applyFill="1" applyBorder="1" applyAlignment="1">
      <alignment horizontal="center" vertical="top"/>
    </xf>
    <xf numFmtId="187" fontId="6" fillId="0" borderId="4" xfId="6" applyNumberFormat="1" applyFont="1" applyBorder="1" applyAlignment="1">
      <alignment vertical="top"/>
    </xf>
    <xf numFmtId="187" fontId="6" fillId="0" borderId="2" xfId="6" applyNumberFormat="1" applyFont="1" applyBorder="1" applyAlignment="1">
      <alignment horizontal="center" vertical="top"/>
    </xf>
    <xf numFmtId="187" fontId="3" fillId="0" borderId="5" xfId="6" applyNumberFormat="1" applyFont="1" applyBorder="1" applyAlignment="1">
      <alignment horizontal="right" vertical="top" shrinkToFit="1"/>
    </xf>
    <xf numFmtId="188" fontId="6" fillId="0" borderId="2" xfId="1" applyNumberFormat="1" applyFont="1" applyBorder="1" applyAlignment="1">
      <alignment vertical="top"/>
    </xf>
    <xf numFmtId="187" fontId="6" fillId="0" borderId="4" xfId="1" applyNumberFormat="1" applyFont="1" applyBorder="1" applyAlignment="1">
      <alignment horizontal="center" vertical="top"/>
    </xf>
    <xf numFmtId="188" fontId="6" fillId="0" borderId="4" xfId="1" applyNumberFormat="1" applyFont="1" applyBorder="1" applyAlignment="1">
      <alignment vertical="top"/>
    </xf>
    <xf numFmtId="0" fontId="13" fillId="0" borderId="9" xfId="3" applyFont="1" applyBorder="1" applyAlignment="1">
      <alignment horizontal="center" vertical="top"/>
    </xf>
    <xf numFmtId="0" fontId="3" fillId="0" borderId="14" xfId="3" applyFont="1" applyBorder="1" applyAlignment="1">
      <alignment horizontal="left" vertical="top" wrapText="1" shrinkToFit="1"/>
    </xf>
    <xf numFmtId="0" fontId="6" fillId="0" borderId="15" xfId="3" applyFont="1" applyBorder="1" applyAlignment="1">
      <alignment horizontal="right" vertical="top"/>
    </xf>
    <xf numFmtId="0" fontId="6" fillId="0" borderId="14" xfId="3" applyFont="1" applyBorder="1" applyAlignment="1">
      <alignment horizontal="left" vertical="top" wrapText="1" shrinkToFit="1"/>
    </xf>
    <xf numFmtId="43" fontId="3" fillId="0" borderId="9" xfId="1" applyFont="1" applyFill="1" applyBorder="1" applyAlignment="1">
      <alignment horizontal="center" vertical="top"/>
    </xf>
    <xf numFmtId="43" fontId="3" fillId="0" borderId="14" xfId="1" applyFont="1" applyFill="1" applyBorder="1" applyAlignment="1">
      <alignment horizontal="center" vertical="top"/>
    </xf>
    <xf numFmtId="187" fontId="6" fillId="0" borderId="9" xfId="4" applyNumberFormat="1" applyFont="1" applyFill="1" applyBorder="1" applyAlignment="1">
      <alignment horizontal="center" vertical="top"/>
    </xf>
    <xf numFmtId="0" fontId="7" fillId="0" borderId="15" xfId="3" applyFont="1" applyBorder="1" applyAlignment="1">
      <alignment horizontal="center" vertical="top"/>
    </xf>
    <xf numFmtId="187" fontId="3" fillId="0" borderId="17" xfId="4" applyNumberFormat="1" applyFont="1" applyFill="1" applyBorder="1" applyAlignment="1">
      <alignment horizontal="center" vertical="top"/>
    </xf>
    <xf numFmtId="187" fontId="6" fillId="0" borderId="9" xfId="4" applyNumberFormat="1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left" vertical="top"/>
    </xf>
    <xf numFmtId="0" fontId="6" fillId="0" borderId="14" xfId="3" applyFont="1" applyBorder="1" applyAlignment="1">
      <alignment horizontal="left" vertical="top" wrapText="1"/>
    </xf>
    <xf numFmtId="0" fontId="3" fillId="11" borderId="17" xfId="3" applyFont="1" applyFill="1" applyBorder="1" applyAlignment="1">
      <alignment vertical="top"/>
    </xf>
    <xf numFmtId="0" fontId="3" fillId="11" borderId="17" xfId="3" applyFont="1" applyFill="1" applyBorder="1" applyAlignment="1">
      <alignment horizontal="center" vertical="top"/>
    </xf>
    <xf numFmtId="0" fontId="3" fillId="11" borderId="9" xfId="3" applyFont="1" applyFill="1" applyBorder="1" applyAlignment="1">
      <alignment horizontal="center" vertical="top"/>
    </xf>
    <xf numFmtId="187" fontId="3" fillId="11" borderId="14" xfId="3" applyNumberFormat="1" applyFont="1" applyFill="1" applyBorder="1" applyAlignment="1">
      <alignment vertical="top"/>
    </xf>
    <xf numFmtId="0" fontId="3" fillId="11" borderId="17" xfId="3" applyFont="1" applyFill="1" applyBorder="1" applyAlignment="1">
      <alignment horizontal="right" vertical="top" shrinkToFit="1"/>
    </xf>
    <xf numFmtId="188" fontId="3" fillId="11" borderId="9" xfId="1" applyNumberFormat="1" applyFont="1" applyFill="1" applyBorder="1" applyAlignment="1">
      <alignment vertical="top"/>
    </xf>
    <xf numFmtId="188" fontId="3" fillId="11" borderId="14" xfId="1" applyNumberFormat="1" applyFont="1" applyFill="1" applyBorder="1" applyAlignment="1">
      <alignment vertical="top"/>
    </xf>
    <xf numFmtId="0" fontId="4" fillId="5" borderId="19" xfId="3" quotePrefix="1" applyFont="1" applyFill="1" applyBorder="1" applyAlignment="1">
      <alignment horizontal="center" vertical="top"/>
    </xf>
    <xf numFmtId="0" fontId="3" fillId="13" borderId="0" xfId="3" applyFont="1" applyFill="1" applyAlignment="1">
      <alignment vertical="top"/>
    </xf>
    <xf numFmtId="0" fontId="3" fillId="8" borderId="9" xfId="3" applyFont="1" applyFill="1" applyBorder="1" applyAlignment="1">
      <alignment horizontal="center" vertical="top"/>
    </xf>
    <xf numFmtId="0" fontId="3" fillId="8" borderId="14" xfId="3" applyFont="1" applyFill="1" applyBorder="1" applyAlignment="1">
      <alignment horizontal="center" vertical="top"/>
    </xf>
    <xf numFmtId="187" fontId="3" fillId="8" borderId="16" xfId="1" applyNumberFormat="1" applyFont="1" applyFill="1" applyBorder="1" applyAlignment="1">
      <alignment horizontal="left" vertical="top"/>
    </xf>
    <xf numFmtId="187" fontId="3" fillId="8" borderId="9" xfId="1" applyNumberFormat="1" applyFont="1" applyFill="1" applyBorder="1" applyAlignment="1">
      <alignment horizontal="center" vertical="top"/>
    </xf>
    <xf numFmtId="187" fontId="3" fillId="8" borderId="17" xfId="1" applyNumberFormat="1" applyFont="1" applyFill="1" applyBorder="1" applyAlignment="1">
      <alignment horizontal="right" vertical="top" shrinkToFit="1"/>
    </xf>
    <xf numFmtId="188" fontId="3" fillId="8" borderId="9" xfId="1" applyNumberFormat="1" applyFont="1" applyFill="1" applyBorder="1" applyAlignment="1">
      <alignment horizontal="left" vertical="top"/>
    </xf>
    <xf numFmtId="188" fontId="3" fillId="8" borderId="14" xfId="1" applyNumberFormat="1" applyFont="1" applyFill="1" applyBorder="1" applyAlignment="1">
      <alignment horizontal="left" vertical="top"/>
    </xf>
    <xf numFmtId="187" fontId="3" fillId="0" borderId="9" xfId="4" applyNumberFormat="1" applyFont="1" applyFill="1" applyBorder="1" applyAlignment="1">
      <alignment horizontal="center" vertical="top" wrapText="1" shrinkToFit="1"/>
    </xf>
    <xf numFmtId="187" fontId="3" fillId="0" borderId="14" xfId="4" applyNumberFormat="1" applyFont="1" applyFill="1" applyBorder="1" applyAlignment="1">
      <alignment horizontal="center" vertical="top" wrapText="1" shrinkToFit="1"/>
    </xf>
    <xf numFmtId="187" fontId="3" fillId="13" borderId="16" xfId="6" applyNumberFormat="1" applyFont="1" applyFill="1" applyBorder="1" applyAlignment="1">
      <alignment vertical="top"/>
    </xf>
    <xf numFmtId="187" fontId="3" fillId="13" borderId="9" xfId="6" applyNumberFormat="1" applyFont="1" applyFill="1" applyBorder="1" applyAlignment="1">
      <alignment horizontal="center" vertical="top" shrinkToFit="1"/>
    </xf>
    <xf numFmtId="187" fontId="3" fillId="13" borderId="17" xfId="6" applyNumberFormat="1" applyFont="1" applyFill="1" applyBorder="1" applyAlignment="1">
      <alignment horizontal="right" vertical="top" shrinkToFit="1"/>
    </xf>
    <xf numFmtId="188" fontId="3" fillId="13" borderId="9" xfId="1" applyNumberFormat="1" applyFont="1" applyFill="1" applyBorder="1" applyAlignment="1">
      <alignment vertical="top"/>
    </xf>
    <xf numFmtId="188" fontId="3" fillId="13" borderId="14" xfId="1" applyNumberFormat="1" applyFont="1" applyFill="1" applyBorder="1" applyAlignment="1">
      <alignment vertical="top"/>
    </xf>
    <xf numFmtId="0" fontId="7" fillId="0" borderId="0" xfId="9" applyFont="1" applyAlignment="1">
      <alignment horizontal="right" vertical="top"/>
    </xf>
    <xf numFmtId="0" fontId="6" fillId="13" borderId="14" xfId="6" applyNumberFormat="1" applyFont="1" applyFill="1" applyBorder="1" applyAlignment="1">
      <alignment vertical="top" wrapText="1"/>
    </xf>
    <xf numFmtId="187" fontId="6" fillId="0" borderId="9" xfId="4" applyNumberFormat="1" applyFont="1" applyFill="1" applyBorder="1" applyAlignment="1">
      <alignment horizontal="center" vertical="top" wrapText="1" shrinkToFit="1"/>
    </xf>
    <xf numFmtId="1" fontId="6" fillId="13" borderId="9" xfId="6" applyNumberFormat="1" applyFont="1" applyFill="1" applyBorder="1" applyAlignment="1">
      <alignment horizontal="center" vertical="top"/>
    </xf>
    <xf numFmtId="187" fontId="6" fillId="13" borderId="9" xfId="6" applyNumberFormat="1" applyFont="1" applyFill="1" applyBorder="1" applyAlignment="1">
      <alignment horizontal="center" vertical="top"/>
    </xf>
    <xf numFmtId="187" fontId="3" fillId="13" borderId="9" xfId="6" applyNumberFormat="1" applyFont="1" applyFill="1" applyBorder="1" applyAlignment="1">
      <alignment horizontal="right" vertical="top" shrinkToFit="1"/>
    </xf>
    <xf numFmtId="187" fontId="6" fillId="13" borderId="9" xfId="10" applyNumberFormat="1" applyFont="1" applyFill="1" applyBorder="1" applyAlignment="1">
      <alignment vertical="top"/>
    </xf>
    <xf numFmtId="0" fontId="7" fillId="0" borderId="15" xfId="9" applyFont="1" applyBorder="1" applyAlignment="1">
      <alignment horizontal="right" vertical="top" wrapText="1"/>
    </xf>
    <xf numFmtId="187" fontId="3" fillId="0" borderId="2" xfId="6" applyNumberFormat="1" applyFont="1" applyFill="1" applyBorder="1" applyAlignment="1">
      <alignment vertical="top"/>
    </xf>
    <xf numFmtId="0" fontId="6" fillId="0" borderId="9" xfId="0" applyFont="1" applyBorder="1"/>
    <xf numFmtId="3" fontId="3" fillId="0" borderId="17" xfId="3" applyNumberFormat="1" applyFont="1" applyBorder="1" applyAlignment="1">
      <alignment horizontal="right" vertical="top" shrinkToFit="1"/>
    </xf>
    <xf numFmtId="187" fontId="3" fillId="0" borderId="9" xfId="6" applyNumberFormat="1" applyFont="1" applyFill="1" applyBorder="1" applyAlignment="1">
      <alignment vertical="center"/>
    </xf>
    <xf numFmtId="187" fontId="3" fillId="0" borderId="10" xfId="6" applyNumberFormat="1" applyFont="1" applyFill="1" applyBorder="1" applyAlignment="1">
      <alignment vertical="center"/>
    </xf>
    <xf numFmtId="49" fontId="6" fillId="13" borderId="14" xfId="3" applyNumberFormat="1" applyFont="1" applyFill="1" applyBorder="1" applyAlignment="1">
      <alignment vertical="top" wrapText="1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/>
    </xf>
    <xf numFmtId="0" fontId="6" fillId="0" borderId="15" xfId="3" applyFont="1" applyBorder="1" applyAlignment="1">
      <alignment vertical="top"/>
    </xf>
    <xf numFmtId="1" fontId="6" fillId="0" borderId="9" xfId="3" applyNumberFormat="1" applyFont="1" applyBorder="1" applyAlignment="1">
      <alignment horizontal="center" vertical="top" wrapText="1" shrinkToFit="1"/>
    </xf>
    <xf numFmtId="2" fontId="6" fillId="0" borderId="9" xfId="3" applyNumberFormat="1" applyFont="1" applyBorder="1" applyAlignment="1">
      <alignment horizontal="center" vertical="top" wrapText="1" shrinkToFit="1"/>
    </xf>
    <xf numFmtId="188" fontId="6" fillId="13" borderId="9" xfId="10" applyNumberFormat="1" applyFont="1" applyFill="1" applyBorder="1" applyAlignment="1">
      <alignment vertical="top"/>
    </xf>
    <xf numFmtId="0" fontId="6" fillId="0" borderId="0" xfId="3" applyFont="1"/>
    <xf numFmtId="0" fontId="6" fillId="0" borderId="14" xfId="0" applyFont="1" applyBorder="1"/>
    <xf numFmtId="187" fontId="6" fillId="13" borderId="14" xfId="6" applyNumberFormat="1" applyFont="1" applyFill="1" applyBorder="1" applyAlignment="1">
      <alignment horizontal="center" vertical="top"/>
    </xf>
    <xf numFmtId="187" fontId="16" fillId="13" borderId="14" xfId="6" applyNumberFormat="1" applyFont="1" applyFill="1" applyBorder="1" applyAlignment="1">
      <alignment horizontal="center" vertical="top"/>
    </xf>
    <xf numFmtId="0" fontId="3" fillId="0" borderId="14" xfId="9" applyFont="1" applyBorder="1" applyAlignment="1">
      <alignment horizontal="left" vertical="top" wrapText="1"/>
    </xf>
    <xf numFmtId="187" fontId="6" fillId="0" borderId="9" xfId="10" applyNumberFormat="1" applyFont="1" applyBorder="1" applyAlignment="1">
      <alignment horizontal="center" vertical="top"/>
    </xf>
    <xf numFmtId="187" fontId="3" fillId="18" borderId="17" xfId="5" applyNumberFormat="1" applyFont="1" applyFill="1" applyBorder="1" applyAlignment="1">
      <alignment horizontal="right" vertical="top" shrinkToFit="1"/>
    </xf>
    <xf numFmtId="0" fontId="6" fillId="0" borderId="9" xfId="0" applyFont="1" applyBorder="1" applyAlignment="1">
      <alignment horizontal="center" vertical="top"/>
    </xf>
    <xf numFmtId="0" fontId="6" fillId="13" borderId="15" xfId="3" applyFont="1" applyFill="1" applyBorder="1" applyAlignment="1">
      <alignment horizontal="right" vertical="top"/>
    </xf>
    <xf numFmtId="0" fontId="7" fillId="19" borderId="15" xfId="3" applyFont="1" applyFill="1" applyBorder="1" applyAlignment="1">
      <alignment horizontal="right" vertical="top"/>
    </xf>
    <xf numFmtId="0" fontId="3" fillId="19" borderId="14" xfId="3" applyFont="1" applyFill="1" applyBorder="1" applyAlignment="1">
      <alignment vertical="top"/>
    </xf>
    <xf numFmtId="0" fontId="6" fillId="19" borderId="9" xfId="3" applyFont="1" applyFill="1" applyBorder="1" applyAlignment="1">
      <alignment horizontal="center" vertical="top"/>
    </xf>
    <xf numFmtId="0" fontId="6" fillId="19" borderId="14" xfId="3" applyFont="1" applyFill="1" applyBorder="1" applyAlignment="1">
      <alignment horizontal="center" vertical="top"/>
    </xf>
    <xf numFmtId="187" fontId="3" fillId="19" borderId="16" xfId="6" applyNumberFormat="1" applyFont="1" applyFill="1" applyBorder="1" applyAlignment="1">
      <alignment vertical="top" shrinkToFit="1"/>
    </xf>
    <xf numFmtId="187" fontId="3" fillId="19" borderId="9" xfId="6" applyNumberFormat="1" applyFont="1" applyFill="1" applyBorder="1" applyAlignment="1">
      <alignment horizontal="center" vertical="top" shrinkToFit="1"/>
    </xf>
    <xf numFmtId="187" fontId="3" fillId="19" borderId="17" xfId="6" applyNumberFormat="1" applyFont="1" applyFill="1" applyBorder="1" applyAlignment="1">
      <alignment horizontal="right" vertical="top" shrinkToFit="1"/>
    </xf>
    <xf numFmtId="188" fontId="3" fillId="19" borderId="9" xfId="1" applyNumberFormat="1" applyFont="1" applyFill="1" applyBorder="1" applyAlignment="1">
      <alignment vertical="top" shrinkToFit="1"/>
    </xf>
    <xf numFmtId="187" fontId="3" fillId="19" borderId="14" xfId="1" applyNumberFormat="1" applyFont="1" applyFill="1" applyBorder="1" applyAlignment="1">
      <alignment horizontal="center" vertical="top" shrinkToFit="1"/>
    </xf>
    <xf numFmtId="188" fontId="3" fillId="19" borderId="14" xfId="1" applyNumberFormat="1" applyFont="1" applyFill="1" applyBorder="1" applyAlignment="1">
      <alignment vertical="top" shrinkToFit="1"/>
    </xf>
    <xf numFmtId="190" fontId="3" fillId="0" borderId="15" xfId="1" applyNumberFormat="1" applyFont="1" applyFill="1" applyBorder="1" applyAlignment="1">
      <alignment vertical="top"/>
    </xf>
    <xf numFmtId="0" fontId="6" fillId="0" borderId="15" xfId="3" applyFont="1" applyBorder="1" applyAlignment="1">
      <alignment horizontal="center" vertical="top"/>
    </xf>
    <xf numFmtId="187" fontId="3" fillId="0" borderId="16" xfId="4" applyNumberFormat="1" applyFont="1" applyFill="1" applyBorder="1" applyAlignment="1">
      <alignment horizontal="right" vertical="top" wrapText="1" shrinkToFit="1"/>
    </xf>
    <xf numFmtId="188" fontId="3" fillId="0" borderId="9" xfId="1" applyNumberFormat="1" applyFont="1" applyFill="1" applyBorder="1" applyAlignment="1">
      <alignment horizontal="right" vertical="top" wrapText="1" shrinkToFit="1"/>
    </xf>
    <xf numFmtId="187" fontId="3" fillId="0" borderId="14" xfId="1" applyNumberFormat="1" applyFont="1" applyFill="1" applyBorder="1" applyAlignment="1">
      <alignment horizontal="center" vertical="top" wrapText="1" shrinkToFit="1"/>
    </xf>
    <xf numFmtId="188" fontId="3" fillId="0" borderId="14" xfId="1" applyNumberFormat="1" applyFont="1" applyFill="1" applyBorder="1" applyAlignment="1">
      <alignment horizontal="right" vertical="top" wrapText="1" shrinkToFit="1"/>
    </xf>
    <xf numFmtId="0" fontId="6" fillId="19" borderId="15" xfId="3" applyFont="1" applyFill="1" applyBorder="1" applyAlignment="1">
      <alignment horizontal="right" vertical="top"/>
    </xf>
    <xf numFmtId="0" fontId="6" fillId="19" borderId="14" xfId="3" applyFont="1" applyFill="1" applyBorder="1" applyAlignment="1">
      <alignment vertical="top" wrapText="1"/>
    </xf>
    <xf numFmtId="0" fontId="3" fillId="19" borderId="9" xfId="3" applyFont="1" applyFill="1" applyBorder="1" applyAlignment="1">
      <alignment horizontal="center" vertical="top"/>
    </xf>
    <xf numFmtId="0" fontId="3" fillId="19" borderId="14" xfId="3" applyFont="1" applyFill="1" applyBorder="1" applyAlignment="1">
      <alignment horizontal="center" vertical="top"/>
    </xf>
    <xf numFmtId="187" fontId="3" fillId="19" borderId="16" xfId="4" applyNumberFormat="1" applyFont="1" applyFill="1" applyBorder="1" applyAlignment="1">
      <alignment horizontal="right" vertical="top" wrapText="1" shrinkToFit="1"/>
    </xf>
    <xf numFmtId="187" fontId="3" fillId="19" borderId="9" xfId="4" applyNumberFormat="1" applyFont="1" applyFill="1" applyBorder="1" applyAlignment="1">
      <alignment horizontal="center" vertical="top" wrapText="1" shrinkToFit="1"/>
    </xf>
    <xf numFmtId="187" fontId="3" fillId="19" borderId="17" xfId="4" applyNumberFormat="1" applyFont="1" applyFill="1" applyBorder="1" applyAlignment="1">
      <alignment horizontal="right" vertical="top" shrinkToFit="1"/>
    </xf>
    <xf numFmtId="188" fontId="3" fillId="19" borderId="9" xfId="1" applyNumberFormat="1" applyFont="1" applyFill="1" applyBorder="1" applyAlignment="1">
      <alignment horizontal="right" vertical="top" wrapText="1" shrinkToFit="1"/>
    </xf>
    <xf numFmtId="187" fontId="3" fillId="19" borderId="14" xfId="1" applyNumberFormat="1" applyFont="1" applyFill="1" applyBorder="1" applyAlignment="1">
      <alignment horizontal="center" vertical="top" wrapText="1" shrinkToFit="1"/>
    </xf>
    <xf numFmtId="188" fontId="3" fillId="19" borderId="14" xfId="1" applyNumberFormat="1" applyFont="1" applyFill="1" applyBorder="1" applyAlignment="1">
      <alignment horizontal="right" vertical="top" wrapText="1" shrinkToFit="1"/>
    </xf>
    <xf numFmtId="0" fontId="3" fillId="19" borderId="15" xfId="3" applyFont="1" applyFill="1" applyBorder="1" applyAlignment="1">
      <alignment vertical="top"/>
    </xf>
    <xf numFmtId="188" fontId="3" fillId="20" borderId="14" xfId="1" applyNumberFormat="1" applyFont="1" applyFill="1" applyBorder="1" applyAlignment="1">
      <alignment horizontal="right" vertical="top" wrapText="1" shrinkToFit="1"/>
    </xf>
    <xf numFmtId="2" fontId="6" fillId="0" borderId="15" xfId="3" applyNumberFormat="1" applyFont="1" applyBorder="1" applyAlignment="1">
      <alignment horizontal="right" vertical="top"/>
    </xf>
    <xf numFmtId="0" fontId="6" fillId="0" borderId="15" xfId="3" applyFont="1" applyBorder="1" applyAlignment="1">
      <alignment horizontal="right"/>
    </xf>
    <xf numFmtId="0" fontId="6" fillId="20" borderId="14" xfId="3" applyFont="1" applyFill="1" applyBorder="1" applyAlignment="1">
      <alignment vertical="top" wrapText="1"/>
    </xf>
    <xf numFmtId="0" fontId="3" fillId="20" borderId="9" xfId="3" applyFont="1" applyFill="1" applyBorder="1" applyAlignment="1">
      <alignment horizontal="center" vertical="top"/>
    </xf>
    <xf numFmtId="0" fontId="3" fillId="20" borderId="14" xfId="3" applyFont="1" applyFill="1" applyBorder="1" applyAlignment="1">
      <alignment horizontal="center" vertical="top"/>
    </xf>
    <xf numFmtId="187" fontId="3" fillId="20" borderId="16" xfId="4" applyNumberFormat="1" applyFont="1" applyFill="1" applyBorder="1" applyAlignment="1">
      <alignment horizontal="right" vertical="top" wrapText="1" shrinkToFit="1"/>
    </xf>
    <xf numFmtId="187" fontId="3" fillId="20" borderId="9" xfId="4" applyNumberFormat="1" applyFont="1" applyFill="1" applyBorder="1" applyAlignment="1">
      <alignment horizontal="center" vertical="top" wrapText="1" shrinkToFit="1"/>
    </xf>
    <xf numFmtId="187" fontId="3" fillId="20" borderId="17" xfId="4" applyNumberFormat="1" applyFont="1" applyFill="1" applyBorder="1" applyAlignment="1">
      <alignment horizontal="right" vertical="top" shrinkToFit="1"/>
    </xf>
    <xf numFmtId="188" fontId="3" fillId="20" borderId="9" xfId="1" applyNumberFormat="1" applyFont="1" applyFill="1" applyBorder="1" applyAlignment="1">
      <alignment horizontal="right" vertical="top" wrapText="1" shrinkToFit="1"/>
    </xf>
    <xf numFmtId="187" fontId="3" fillId="20" borderId="14" xfId="1" applyNumberFormat="1" applyFont="1" applyFill="1" applyBorder="1" applyAlignment="1">
      <alignment horizontal="center" vertical="top" wrapText="1" shrinkToFit="1"/>
    </xf>
    <xf numFmtId="187" fontId="6" fillId="0" borderId="16" xfId="5" applyNumberFormat="1" applyFont="1" applyFill="1" applyBorder="1" applyAlignment="1">
      <alignment vertical="top"/>
    </xf>
    <xf numFmtId="187" fontId="6" fillId="13" borderId="9" xfId="3" applyNumberFormat="1" applyFont="1" applyFill="1" applyBorder="1" applyAlignment="1">
      <alignment horizontal="center" vertical="top"/>
    </xf>
    <xf numFmtId="187" fontId="6" fillId="13" borderId="17" xfId="3" applyNumberFormat="1" applyFont="1" applyFill="1" applyBorder="1" applyAlignment="1">
      <alignment horizontal="right" vertical="top" shrinkToFit="1"/>
    </xf>
    <xf numFmtId="188" fontId="6" fillId="0" borderId="9" xfId="1" applyNumberFormat="1" applyFont="1" applyFill="1" applyBorder="1" applyAlignment="1">
      <alignment vertical="top"/>
    </xf>
    <xf numFmtId="187" fontId="3" fillId="13" borderId="15" xfId="1" applyNumberFormat="1" applyFont="1" applyFill="1" applyBorder="1" applyAlignment="1">
      <alignment horizontal="left" vertical="top"/>
    </xf>
    <xf numFmtId="187" fontId="6" fillId="0" borderId="16" xfId="6" applyNumberFormat="1" applyFont="1" applyFill="1" applyBorder="1" applyAlignment="1">
      <alignment horizontal="center" vertical="top" wrapText="1"/>
    </xf>
    <xf numFmtId="187" fontId="6" fillId="0" borderId="17" xfId="6" applyNumberFormat="1" applyFont="1" applyFill="1" applyBorder="1" applyAlignment="1">
      <alignment horizontal="center" vertical="top" wrapText="1"/>
    </xf>
    <xf numFmtId="0" fontId="3" fillId="12" borderId="15" xfId="3" applyFont="1" applyFill="1" applyBorder="1" applyAlignment="1">
      <alignment horizontal="left" vertical="top"/>
    </xf>
    <xf numFmtId="187" fontId="6" fillId="12" borderId="14" xfId="6" applyNumberFormat="1" applyFont="1" applyFill="1" applyBorder="1" applyAlignment="1">
      <alignment horizontal="left" vertical="top" wrapText="1"/>
    </xf>
    <xf numFmtId="0" fontId="3" fillId="12" borderId="9" xfId="3" applyFont="1" applyFill="1" applyBorder="1" applyAlignment="1">
      <alignment horizontal="center" vertical="top"/>
    </xf>
    <xf numFmtId="0" fontId="3" fillId="12" borderId="14" xfId="3" applyFont="1" applyFill="1" applyBorder="1" applyAlignment="1">
      <alignment horizontal="center" vertical="top"/>
    </xf>
    <xf numFmtId="187" fontId="3" fillId="12" borderId="16" xfId="4" applyNumberFormat="1" applyFont="1" applyFill="1" applyBorder="1" applyAlignment="1">
      <alignment horizontal="center" vertical="top" wrapText="1"/>
    </xf>
    <xf numFmtId="2" fontId="3" fillId="12" borderId="9" xfId="3" applyNumberFormat="1" applyFont="1" applyFill="1" applyBorder="1" applyAlignment="1">
      <alignment horizontal="center" vertical="top" wrapText="1"/>
    </xf>
    <xf numFmtId="2" fontId="3" fillId="12" borderId="17" xfId="3" applyNumberFormat="1" applyFont="1" applyFill="1" applyBorder="1" applyAlignment="1">
      <alignment horizontal="right" vertical="top" shrinkToFit="1"/>
    </xf>
    <xf numFmtId="188" fontId="3" fillId="12" borderId="9" xfId="1" applyNumberFormat="1" applyFont="1" applyFill="1" applyBorder="1" applyAlignment="1">
      <alignment horizontal="center" vertical="top" wrapText="1"/>
    </xf>
    <xf numFmtId="187" fontId="3" fillId="12" borderId="14" xfId="1" applyNumberFormat="1" applyFont="1" applyFill="1" applyBorder="1" applyAlignment="1">
      <alignment horizontal="center" vertical="top" wrapText="1"/>
    </xf>
    <xf numFmtId="188" fontId="3" fillId="12" borderId="14" xfId="1" applyNumberFormat="1" applyFont="1" applyFill="1" applyBorder="1" applyAlignment="1">
      <alignment horizontal="center" vertical="top" wrapText="1"/>
    </xf>
    <xf numFmtId="49" fontId="6" fillId="13" borderId="14" xfId="0" applyNumberFormat="1" applyFont="1" applyFill="1" applyBorder="1" applyAlignment="1">
      <alignment vertical="top" wrapText="1"/>
    </xf>
    <xf numFmtId="187" fontId="6" fillId="13" borderId="9" xfId="10" applyNumberFormat="1" applyFont="1" applyFill="1" applyBorder="1" applyAlignment="1">
      <alignment horizontal="center" vertical="top"/>
    </xf>
    <xf numFmtId="188" fontId="6" fillId="13" borderId="9" xfId="10" applyNumberFormat="1" applyFont="1" applyFill="1" applyBorder="1" applyAlignment="1">
      <alignment horizontal="center" vertical="top"/>
    </xf>
    <xf numFmtId="0" fontId="3" fillId="8" borderId="14" xfId="3" applyFont="1" applyFill="1" applyBorder="1" applyAlignment="1">
      <alignment horizontal="left" vertical="top"/>
    </xf>
    <xf numFmtId="187" fontId="3" fillId="8" borderId="16" xfId="3" applyNumberFormat="1" applyFont="1" applyFill="1" applyBorder="1" applyAlignment="1">
      <alignment horizontal="left" vertical="top"/>
    </xf>
    <xf numFmtId="187" fontId="3" fillId="8" borderId="9" xfId="3" applyNumberFormat="1" applyFont="1" applyFill="1" applyBorder="1" applyAlignment="1">
      <alignment horizontal="center" vertical="top"/>
    </xf>
    <xf numFmtId="187" fontId="3" fillId="8" borderId="17" xfId="3" applyNumberFormat="1" applyFont="1" applyFill="1" applyBorder="1" applyAlignment="1">
      <alignment horizontal="right" vertical="top" shrinkToFit="1"/>
    </xf>
    <xf numFmtId="0" fontId="3" fillId="0" borderId="14" xfId="3" applyFont="1" applyBorder="1" applyAlignment="1">
      <alignment horizontal="left" vertical="top"/>
    </xf>
    <xf numFmtId="187" fontId="3" fillId="0" borderId="9" xfId="3" applyNumberFormat="1" applyFont="1" applyBorder="1" applyAlignment="1">
      <alignment horizontal="left" vertical="top"/>
    </xf>
    <xf numFmtId="49" fontId="3" fillId="0" borderId="9" xfId="3" applyNumberFormat="1" applyFont="1" applyBorder="1" applyAlignment="1">
      <alignment horizontal="center" vertical="top" wrapText="1"/>
    </xf>
    <xf numFmtId="188" fontId="3" fillId="0" borderId="9" xfId="1" applyNumberFormat="1" applyFont="1" applyBorder="1" applyAlignment="1">
      <alignment horizontal="left" vertical="top"/>
    </xf>
    <xf numFmtId="187" fontId="3" fillId="0" borderId="9" xfId="1" applyNumberFormat="1" applyFont="1" applyBorder="1" applyAlignment="1">
      <alignment horizontal="center" vertical="top"/>
    </xf>
    <xf numFmtId="187" fontId="3" fillId="0" borderId="14" xfId="1" applyNumberFormat="1" applyFont="1" applyBorder="1" applyAlignment="1">
      <alignment horizontal="center" vertical="top"/>
    </xf>
    <xf numFmtId="188" fontId="3" fillId="0" borderId="14" xfId="1" applyNumberFormat="1" applyFont="1" applyBorder="1" applyAlignment="1">
      <alignment horizontal="left" vertical="top"/>
    </xf>
    <xf numFmtId="49" fontId="6" fillId="0" borderId="14" xfId="0" applyNumberFormat="1" applyFont="1" applyBorder="1" applyAlignment="1">
      <alignment horizontal="left" vertical="top" wrapText="1"/>
    </xf>
    <xf numFmtId="187" fontId="3" fillId="0" borderId="9" xfId="6" applyNumberFormat="1" applyFont="1" applyFill="1" applyBorder="1" applyAlignment="1">
      <alignment vertical="top" wrapText="1"/>
    </xf>
    <xf numFmtId="49" fontId="3" fillId="0" borderId="17" xfId="3" applyNumberFormat="1" applyFont="1" applyBorder="1" applyAlignment="1">
      <alignment horizontal="right" vertical="top" shrinkToFit="1"/>
    </xf>
    <xf numFmtId="187" fontId="6" fillId="0" borderId="14" xfId="6" applyNumberFormat="1" applyFont="1" applyFill="1" applyBorder="1" applyAlignment="1">
      <alignment vertical="top" wrapText="1"/>
    </xf>
    <xf numFmtId="0" fontId="3" fillId="14" borderId="9" xfId="3" applyFont="1" applyFill="1" applyBorder="1" applyAlignment="1">
      <alignment horizontal="center"/>
    </xf>
    <xf numFmtId="43" fontId="3" fillId="14" borderId="9" xfId="4" applyFont="1" applyFill="1" applyBorder="1" applyAlignment="1">
      <alignment horizontal="center" vertical="top"/>
    </xf>
    <xf numFmtId="188" fontId="6" fillId="14" borderId="9" xfId="1" applyNumberFormat="1" applyFont="1" applyFill="1" applyBorder="1" applyAlignment="1">
      <alignment horizontal="center" vertical="top"/>
    </xf>
    <xf numFmtId="187" fontId="3" fillId="8" borderId="9" xfId="6" applyNumberFormat="1" applyFont="1" applyFill="1" applyBorder="1" applyAlignment="1">
      <alignment horizontal="center"/>
    </xf>
    <xf numFmtId="187" fontId="3" fillId="8" borderId="14" xfId="6" applyNumberFormat="1" applyFont="1" applyFill="1" applyBorder="1" applyAlignment="1">
      <alignment horizontal="center"/>
    </xf>
    <xf numFmtId="187" fontId="3" fillId="8" borderId="16" xfId="6" applyNumberFormat="1" applyFont="1" applyFill="1" applyBorder="1" applyAlignment="1">
      <alignment horizontal="center" vertical="top"/>
    </xf>
    <xf numFmtId="187" fontId="3" fillId="8" borderId="9" xfId="6" applyNumberFormat="1" applyFont="1" applyFill="1" applyBorder="1" applyAlignment="1">
      <alignment horizontal="center" vertical="top"/>
    </xf>
    <xf numFmtId="0" fontId="3" fillId="0" borderId="9" xfId="3" applyFont="1" applyBorder="1" applyAlignment="1">
      <alignment horizontal="center" vertical="top" shrinkToFit="1"/>
    </xf>
    <xf numFmtId="0" fontId="3" fillId="0" borderId="17" xfId="3" applyFont="1" applyBorder="1" applyAlignment="1">
      <alignment horizontal="right" vertical="top" shrinkToFit="1"/>
    </xf>
    <xf numFmtId="187" fontId="3" fillId="0" borderId="9" xfId="1" applyNumberFormat="1" applyFont="1" applyFill="1" applyBorder="1" applyAlignment="1">
      <alignment horizontal="center" vertical="top"/>
    </xf>
    <xf numFmtId="187" fontId="3" fillId="13" borderId="16" xfId="4" applyNumberFormat="1" applyFont="1" applyFill="1" applyBorder="1" applyAlignment="1">
      <alignment horizontal="center" vertical="top" wrapText="1"/>
    </xf>
    <xf numFmtId="188" fontId="3" fillId="13" borderId="9" xfId="1" applyNumberFormat="1" applyFont="1" applyFill="1" applyBorder="1" applyAlignment="1">
      <alignment horizontal="center" vertical="top" wrapText="1"/>
    </xf>
    <xf numFmtId="187" fontId="3" fillId="13" borderId="9" xfId="1" applyNumberFormat="1" applyFont="1" applyFill="1" applyBorder="1" applyAlignment="1">
      <alignment horizontal="center" vertical="top" wrapText="1"/>
    </xf>
    <xf numFmtId="187" fontId="3" fillId="13" borderId="14" xfId="1" applyNumberFormat="1" applyFont="1" applyFill="1" applyBorder="1" applyAlignment="1">
      <alignment horizontal="center" vertical="top" wrapText="1"/>
    </xf>
    <xf numFmtId="188" fontId="3" fillId="13" borderId="14" xfId="1" applyNumberFormat="1" applyFont="1" applyFill="1" applyBorder="1" applyAlignment="1">
      <alignment horizontal="center" vertical="top" wrapText="1"/>
    </xf>
    <xf numFmtId="187" fontId="3" fillId="8" borderId="16" xfId="3" applyNumberFormat="1" applyFont="1" applyFill="1" applyBorder="1" applyAlignment="1">
      <alignment horizontal="center" vertical="center" wrapText="1"/>
    </xf>
    <xf numFmtId="187" fontId="3" fillId="8" borderId="9" xfId="3" applyNumberFormat="1" applyFont="1" applyFill="1" applyBorder="1" applyAlignment="1">
      <alignment horizontal="center" vertical="top" wrapText="1"/>
    </xf>
    <xf numFmtId="188" fontId="3" fillId="8" borderId="9" xfId="1" applyNumberFormat="1" applyFont="1" applyFill="1" applyBorder="1" applyAlignment="1">
      <alignment horizontal="center" vertical="center" wrapText="1"/>
    </xf>
    <xf numFmtId="187" fontId="3" fillId="8" borderId="9" xfId="1" applyNumberFormat="1" applyFont="1" applyFill="1" applyBorder="1" applyAlignment="1">
      <alignment horizontal="center" vertical="center" wrapText="1"/>
    </xf>
    <xf numFmtId="187" fontId="3" fillId="8" borderId="14" xfId="1" applyNumberFormat="1" applyFont="1" applyFill="1" applyBorder="1" applyAlignment="1">
      <alignment horizontal="center" vertical="center" wrapText="1"/>
    </xf>
    <xf numFmtId="188" fontId="3" fillId="8" borderId="14" xfId="1" applyNumberFormat="1" applyFont="1" applyFill="1" applyBorder="1" applyAlignment="1">
      <alignment horizontal="center" vertical="center" wrapText="1"/>
    </xf>
    <xf numFmtId="0" fontId="3" fillId="0" borderId="15" xfId="3" applyFont="1" applyBorder="1" applyAlignment="1">
      <alignment horizontal="right" vertical="top"/>
    </xf>
    <xf numFmtId="187" fontId="3" fillId="0" borderId="9" xfId="4" applyNumberFormat="1" applyFont="1" applyFill="1" applyBorder="1" applyAlignment="1">
      <alignment horizontal="center" vertical="center"/>
    </xf>
    <xf numFmtId="187" fontId="3" fillId="0" borderId="14" xfId="4" applyNumberFormat="1" applyFont="1" applyFill="1" applyBorder="1" applyAlignment="1">
      <alignment horizontal="center" vertical="top"/>
    </xf>
    <xf numFmtId="187" fontId="3" fillId="0" borderId="16" xfId="3" applyNumberFormat="1" applyFont="1" applyBorder="1" applyAlignment="1">
      <alignment horizontal="center" vertical="center" wrapText="1"/>
    </xf>
    <xf numFmtId="188" fontId="3" fillId="0" borderId="9" xfId="1" applyNumberFormat="1" applyFont="1" applyFill="1" applyBorder="1" applyAlignment="1">
      <alignment horizontal="center" vertical="center" wrapText="1"/>
    </xf>
    <xf numFmtId="187" fontId="3" fillId="0" borderId="9" xfId="1" applyNumberFormat="1" applyFont="1" applyFill="1" applyBorder="1" applyAlignment="1">
      <alignment horizontal="center" vertical="center" wrapText="1"/>
    </xf>
    <xf numFmtId="187" fontId="3" fillId="0" borderId="14" xfId="1" applyNumberFormat="1" applyFont="1" applyFill="1" applyBorder="1" applyAlignment="1">
      <alignment horizontal="center" vertical="center" wrapText="1"/>
    </xf>
    <xf numFmtId="188" fontId="3" fillId="0" borderId="14" xfId="1" applyNumberFormat="1" applyFont="1" applyFill="1" applyBorder="1" applyAlignment="1">
      <alignment horizontal="center" vertical="center" wrapText="1"/>
    </xf>
    <xf numFmtId="187" fontId="6" fillId="0" borderId="9" xfId="4" applyNumberFormat="1" applyFont="1" applyFill="1" applyBorder="1" applyAlignment="1">
      <alignment vertical="top"/>
    </xf>
    <xf numFmtId="187" fontId="6" fillId="0" borderId="14" xfId="4" applyNumberFormat="1" applyFont="1" applyFill="1" applyBorder="1" applyAlignment="1">
      <alignment horizontal="center" vertical="top"/>
    </xf>
    <xf numFmtId="188" fontId="6" fillId="0" borderId="9" xfId="1" applyNumberFormat="1" applyFont="1" applyFill="1" applyBorder="1" applyAlignment="1">
      <alignment horizontal="center" vertical="center" wrapText="1"/>
    </xf>
    <xf numFmtId="0" fontId="17" fillId="0" borderId="15" xfId="3" applyFont="1" applyBorder="1" applyAlignment="1">
      <alignment horizontal="right" vertical="top"/>
    </xf>
    <xf numFmtId="0" fontId="17" fillId="0" borderId="14" xfId="0" applyFont="1" applyBorder="1" applyAlignment="1">
      <alignment vertical="top" wrapText="1"/>
    </xf>
    <xf numFmtId="0" fontId="7" fillId="0" borderId="14" xfId="3" applyFont="1" applyBorder="1" applyAlignment="1">
      <alignment vertical="top" wrapText="1"/>
    </xf>
    <xf numFmtId="0" fontId="3" fillId="8" borderId="9" xfId="3" applyFont="1" applyFill="1" applyBorder="1" applyAlignment="1">
      <alignment horizontal="center" vertical="top" wrapText="1"/>
    </xf>
    <xf numFmtId="0" fontId="3" fillId="8" borderId="14" xfId="3" applyFont="1" applyFill="1" applyBorder="1" applyAlignment="1">
      <alignment horizontal="center" vertical="top" wrapText="1"/>
    </xf>
    <xf numFmtId="0" fontId="3" fillId="21" borderId="15" xfId="3" applyFont="1" applyFill="1" applyBorder="1" applyAlignment="1">
      <alignment horizontal="left" vertical="top"/>
    </xf>
    <xf numFmtId="187" fontId="3" fillId="21" borderId="14" xfId="6" applyNumberFormat="1" applyFont="1" applyFill="1" applyBorder="1" applyAlignment="1">
      <alignment horizontal="left" vertical="top" wrapText="1"/>
    </xf>
    <xf numFmtId="187" fontId="3" fillId="21" borderId="9" xfId="6" applyNumberFormat="1" applyFont="1" applyFill="1" applyBorder="1" applyAlignment="1">
      <alignment horizontal="center" vertical="top" wrapText="1"/>
    </xf>
    <xf numFmtId="187" fontId="3" fillId="21" borderId="14" xfId="6" applyNumberFormat="1" applyFont="1" applyFill="1" applyBorder="1" applyAlignment="1">
      <alignment horizontal="center" vertical="top" wrapText="1"/>
    </xf>
    <xf numFmtId="187" fontId="3" fillId="21" borderId="16" xfId="6" applyNumberFormat="1" applyFont="1" applyFill="1" applyBorder="1" applyAlignment="1">
      <alignment horizontal="left" vertical="top" wrapText="1"/>
    </xf>
    <xf numFmtId="187" fontId="3" fillId="21" borderId="17" xfId="6" applyNumberFormat="1" applyFont="1" applyFill="1" applyBorder="1" applyAlignment="1">
      <alignment horizontal="right" vertical="top" shrinkToFit="1"/>
    </xf>
    <xf numFmtId="188" fontId="3" fillId="21" borderId="9" xfId="1" applyNumberFormat="1" applyFont="1" applyFill="1" applyBorder="1" applyAlignment="1">
      <alignment horizontal="left" vertical="top" wrapText="1"/>
    </xf>
    <xf numFmtId="187" fontId="3" fillId="21" borderId="14" xfId="1" applyNumberFormat="1" applyFont="1" applyFill="1" applyBorder="1" applyAlignment="1">
      <alignment horizontal="center" vertical="top" wrapText="1"/>
    </xf>
    <xf numFmtId="188" fontId="3" fillId="21" borderId="14" xfId="1" applyNumberFormat="1" applyFont="1" applyFill="1" applyBorder="1" applyAlignment="1">
      <alignment horizontal="left" vertical="top" wrapText="1"/>
    </xf>
    <xf numFmtId="0" fontId="6" fillId="0" borderId="9" xfId="3" applyFont="1" applyBorder="1" applyAlignment="1">
      <alignment horizontal="center" vertical="top" wrapText="1"/>
    </xf>
    <xf numFmtId="187" fontId="3" fillId="0" borderId="16" xfId="11" applyNumberFormat="1" applyFont="1" applyFill="1" applyBorder="1" applyAlignment="1">
      <alignment horizontal="center" vertical="top"/>
    </xf>
    <xf numFmtId="187" fontId="3" fillId="0" borderId="9" xfId="11" applyNumberFormat="1" applyFont="1" applyFill="1" applyBorder="1" applyAlignment="1">
      <alignment horizontal="center" vertical="top"/>
    </xf>
    <xf numFmtId="187" fontId="3" fillId="0" borderId="17" xfId="11" applyNumberFormat="1" applyFont="1" applyFill="1" applyBorder="1" applyAlignment="1">
      <alignment horizontal="right" vertical="top" shrinkToFit="1"/>
    </xf>
    <xf numFmtId="187" fontId="3" fillId="0" borderId="17" xfId="12" applyNumberFormat="1" applyFont="1" applyFill="1" applyBorder="1" applyAlignment="1">
      <alignment horizontal="right" vertical="top" shrinkToFit="1"/>
    </xf>
    <xf numFmtId="0" fontId="3" fillId="20" borderId="15" xfId="3" applyFont="1" applyFill="1" applyBorder="1" applyAlignment="1">
      <alignment horizontal="left" vertical="top"/>
    </xf>
    <xf numFmtId="187" fontId="3" fillId="20" borderId="14" xfId="6" applyNumberFormat="1" applyFont="1" applyFill="1" applyBorder="1" applyAlignment="1">
      <alignment horizontal="left" vertical="top" wrapText="1" shrinkToFit="1"/>
    </xf>
    <xf numFmtId="187" fontId="3" fillId="20" borderId="9" xfId="6" applyNumberFormat="1" applyFont="1" applyFill="1" applyBorder="1" applyAlignment="1">
      <alignment horizontal="center" vertical="top" wrapText="1" shrinkToFit="1"/>
    </xf>
    <xf numFmtId="187" fontId="3" fillId="20" borderId="14" xfId="6" applyNumberFormat="1" applyFont="1" applyFill="1" applyBorder="1" applyAlignment="1">
      <alignment horizontal="center" vertical="top" wrapText="1" shrinkToFit="1"/>
    </xf>
    <xf numFmtId="187" fontId="3" fillId="20" borderId="16" xfId="6" applyNumberFormat="1" applyFont="1" applyFill="1" applyBorder="1" applyAlignment="1">
      <alignment horizontal="right" vertical="top" wrapText="1" shrinkToFit="1"/>
    </xf>
    <xf numFmtId="187" fontId="3" fillId="20" borderId="17" xfId="6" applyNumberFormat="1" applyFont="1" applyFill="1" applyBorder="1" applyAlignment="1">
      <alignment horizontal="right" vertical="top" shrinkToFit="1"/>
    </xf>
    <xf numFmtId="187" fontId="6" fillId="13" borderId="14" xfId="6" applyNumberFormat="1" applyFont="1" applyFill="1" applyBorder="1" applyAlignment="1">
      <alignment horizontal="left" vertical="top" wrapText="1" shrinkToFit="1"/>
    </xf>
    <xf numFmtId="187" fontId="3" fillId="13" borderId="14" xfId="6" applyNumberFormat="1" applyFont="1" applyFill="1" applyBorder="1" applyAlignment="1">
      <alignment horizontal="center" vertical="top" wrapText="1" shrinkToFit="1"/>
    </xf>
    <xf numFmtId="187" fontId="3" fillId="13" borderId="16" xfId="6" applyNumberFormat="1" applyFont="1" applyFill="1" applyBorder="1" applyAlignment="1">
      <alignment horizontal="right" vertical="top" wrapText="1" shrinkToFit="1"/>
    </xf>
    <xf numFmtId="187" fontId="3" fillId="13" borderId="9" xfId="6" applyNumberFormat="1" applyFont="1" applyFill="1" applyBorder="1" applyAlignment="1">
      <alignment horizontal="center" vertical="top" wrapText="1" shrinkToFit="1"/>
    </xf>
    <xf numFmtId="188" fontId="3" fillId="13" borderId="9" xfId="1" applyNumberFormat="1" applyFont="1" applyFill="1" applyBorder="1" applyAlignment="1">
      <alignment horizontal="right" vertical="top" wrapText="1" shrinkToFit="1"/>
    </xf>
    <xf numFmtId="187" fontId="3" fillId="13" borderId="14" xfId="1" applyNumberFormat="1" applyFont="1" applyFill="1" applyBorder="1" applyAlignment="1">
      <alignment horizontal="center" vertical="top" wrapText="1" shrinkToFit="1"/>
    </xf>
    <xf numFmtId="188" fontId="3" fillId="13" borderId="14" xfId="1" applyNumberFormat="1" applyFont="1" applyFill="1" applyBorder="1" applyAlignment="1">
      <alignment horizontal="right" vertical="top" wrapText="1" shrinkToFit="1"/>
    </xf>
    <xf numFmtId="0" fontId="6" fillId="0" borderId="14" xfId="13" applyFont="1" applyBorder="1" applyAlignment="1">
      <alignment vertical="top"/>
    </xf>
    <xf numFmtId="0" fontId="6" fillId="0" borderId="14" xfId="13" applyFont="1" applyBorder="1" applyAlignment="1">
      <alignment horizontal="center" vertical="top"/>
    </xf>
    <xf numFmtId="187" fontId="3" fillId="8" borderId="15" xfId="4" applyNumberFormat="1" applyFont="1" applyFill="1" applyBorder="1" applyAlignment="1">
      <alignment horizontal="left" vertical="top"/>
    </xf>
    <xf numFmtId="187" fontId="3" fillId="8" borderId="14" xfId="4" applyNumberFormat="1" applyFont="1" applyFill="1" applyBorder="1" applyAlignment="1">
      <alignment vertical="top"/>
    </xf>
    <xf numFmtId="0" fontId="3" fillId="8" borderId="15" xfId="3" applyFont="1" applyFill="1" applyBorder="1" applyAlignment="1">
      <alignment horizontal="center" vertical="top"/>
    </xf>
    <xf numFmtId="187" fontId="3" fillId="8" borderId="16" xfId="1" applyNumberFormat="1" applyFont="1" applyFill="1" applyBorder="1" applyAlignment="1">
      <alignment horizontal="right" vertical="top"/>
    </xf>
    <xf numFmtId="188" fontId="3" fillId="8" borderId="9" xfId="1" applyNumberFormat="1" applyFont="1" applyFill="1" applyBorder="1" applyAlignment="1">
      <alignment horizontal="right" vertical="top"/>
    </xf>
    <xf numFmtId="188" fontId="3" fillId="8" borderId="14" xfId="1" applyNumberFormat="1" applyFont="1" applyFill="1" applyBorder="1" applyAlignment="1">
      <alignment horizontal="right" vertical="top"/>
    </xf>
    <xf numFmtId="187" fontId="3" fillId="0" borderId="16" xfId="1" applyNumberFormat="1" applyFont="1" applyFill="1" applyBorder="1" applyAlignment="1">
      <alignment horizontal="left" vertical="top"/>
    </xf>
    <xf numFmtId="187" fontId="3" fillId="13" borderId="17" xfId="1" applyNumberFormat="1" applyFont="1" applyFill="1" applyBorder="1" applyAlignment="1">
      <alignment horizontal="right" vertical="top" shrinkToFit="1"/>
    </xf>
    <xf numFmtId="188" fontId="3" fillId="0" borderId="9" xfId="1" applyNumberFormat="1" applyFont="1" applyFill="1" applyBorder="1" applyAlignment="1">
      <alignment horizontal="left" vertical="top"/>
    </xf>
    <xf numFmtId="188" fontId="3" fillId="0" borderId="14" xfId="1" applyNumberFormat="1" applyFont="1" applyFill="1" applyBorder="1" applyAlignment="1">
      <alignment horizontal="left" vertical="top"/>
    </xf>
    <xf numFmtId="187" fontId="6" fillId="0" borderId="16" xfId="1" applyNumberFormat="1" applyFont="1" applyFill="1" applyBorder="1" applyAlignment="1">
      <alignment horizontal="left" vertical="top"/>
    </xf>
    <xf numFmtId="187" fontId="6" fillId="0" borderId="9" xfId="1" applyNumberFormat="1" applyFont="1" applyFill="1" applyBorder="1" applyAlignment="1">
      <alignment horizontal="center" vertical="top"/>
    </xf>
    <xf numFmtId="187" fontId="6" fillId="0" borderId="17" xfId="1" applyNumberFormat="1" applyFont="1" applyFill="1" applyBorder="1" applyAlignment="1">
      <alignment horizontal="right" vertical="top" shrinkToFit="1"/>
    </xf>
    <xf numFmtId="188" fontId="6" fillId="0" borderId="9" xfId="1" applyNumberFormat="1" applyFont="1" applyFill="1" applyBorder="1" applyAlignment="1">
      <alignment horizontal="left" vertical="top"/>
    </xf>
    <xf numFmtId="188" fontId="6" fillId="0" borderId="14" xfId="1" applyNumberFormat="1" applyFont="1" applyFill="1" applyBorder="1" applyAlignment="1">
      <alignment horizontal="left" vertical="top"/>
    </xf>
    <xf numFmtId="0" fontId="6" fillId="0" borderId="15" xfId="1" applyNumberFormat="1" applyFont="1" applyBorder="1" applyAlignment="1">
      <alignment horizontal="right" vertical="top"/>
    </xf>
    <xf numFmtId="187" fontId="6" fillId="0" borderId="14" xfId="10" applyNumberFormat="1" applyFont="1" applyFill="1" applyBorder="1" applyAlignment="1">
      <alignment horizontal="left" vertical="top" wrapText="1"/>
    </xf>
    <xf numFmtId="187" fontId="3" fillId="0" borderId="16" xfId="1" applyNumberFormat="1" applyFont="1" applyFill="1" applyBorder="1" applyAlignment="1">
      <alignment horizontal="center" vertical="top" wrapText="1"/>
    </xf>
    <xf numFmtId="187" fontId="6" fillId="13" borderId="14" xfId="10" applyNumberFormat="1" applyFont="1" applyFill="1" applyBorder="1" applyAlignment="1">
      <alignment horizontal="left" vertical="top" wrapText="1"/>
    </xf>
    <xf numFmtId="0" fontId="3" fillId="0" borderId="14" xfId="3" applyFont="1" applyBorder="1" applyAlignment="1">
      <alignment horizontal="left" wrapText="1"/>
    </xf>
    <xf numFmtId="187" fontId="3" fillId="0" borderId="16" xfId="6" applyNumberFormat="1" applyFont="1" applyBorder="1" applyAlignment="1">
      <alignment vertical="top"/>
    </xf>
    <xf numFmtId="187" fontId="3" fillId="0" borderId="9" xfId="6" applyNumberFormat="1" applyFont="1" applyBorder="1" applyAlignment="1">
      <alignment horizontal="center" vertical="top"/>
    </xf>
    <xf numFmtId="187" fontId="3" fillId="0" borderId="17" xfId="6" applyNumberFormat="1" applyFont="1" applyBorder="1" applyAlignment="1">
      <alignment horizontal="right" vertical="top" shrinkToFit="1"/>
    </xf>
    <xf numFmtId="188" fontId="3" fillId="0" borderId="9" xfId="1" applyNumberFormat="1" applyFont="1" applyBorder="1" applyAlignment="1">
      <alignment vertical="top"/>
    </xf>
    <xf numFmtId="188" fontId="3" fillId="0" borderId="14" xfId="1" applyNumberFormat="1" applyFont="1" applyBorder="1" applyAlignment="1">
      <alignment vertical="top"/>
    </xf>
    <xf numFmtId="187" fontId="3" fillId="0" borderId="0" xfId="4" applyNumberFormat="1" applyFont="1" applyFill="1"/>
    <xf numFmtId="0" fontId="3" fillId="0" borderId="14" xfId="3" applyFont="1" applyBorder="1"/>
    <xf numFmtId="187" fontId="6" fillId="0" borderId="9" xfId="4" applyNumberFormat="1" applyFont="1" applyFill="1" applyBorder="1" applyAlignment="1">
      <alignment horizontal="center" vertical="center"/>
    </xf>
    <xf numFmtId="187" fontId="6" fillId="0" borderId="14" xfId="4" applyNumberFormat="1" applyFont="1" applyFill="1" applyBorder="1" applyAlignment="1">
      <alignment horizontal="center" vertical="center"/>
    </xf>
    <xf numFmtId="187" fontId="6" fillId="0" borderId="14" xfId="4" applyNumberFormat="1" applyFont="1" applyFill="1" applyBorder="1" applyAlignment="1">
      <alignment horizontal="center"/>
    </xf>
    <xf numFmtId="0" fontId="7" fillId="0" borderId="14" xfId="3" applyFont="1" applyBorder="1" applyAlignment="1">
      <alignment horizontal="left" vertical="top" wrapText="1" shrinkToFit="1"/>
    </xf>
    <xf numFmtId="187" fontId="6" fillId="0" borderId="16" xfId="6" applyNumberFormat="1" applyFont="1" applyBorder="1" applyAlignment="1">
      <alignment vertical="top"/>
    </xf>
    <xf numFmtId="187" fontId="6" fillId="0" borderId="9" xfId="6" applyNumberFormat="1" applyFont="1" applyBorder="1" applyAlignment="1">
      <alignment horizontal="center" vertical="top"/>
    </xf>
    <xf numFmtId="188" fontId="6" fillId="0" borderId="9" xfId="1" applyNumberFormat="1" applyFont="1" applyBorder="1" applyAlignment="1">
      <alignment vertical="top"/>
    </xf>
    <xf numFmtId="187" fontId="6" fillId="0" borderId="14" xfId="1" applyNumberFormat="1" applyFont="1" applyBorder="1" applyAlignment="1">
      <alignment horizontal="center" vertical="top"/>
    </xf>
    <xf numFmtId="188" fontId="6" fillId="0" borderId="14" xfId="1" applyNumberFormat="1" applyFont="1" applyBorder="1" applyAlignment="1">
      <alignment vertical="top"/>
    </xf>
    <xf numFmtId="187" fontId="6" fillId="0" borderId="9" xfId="1" applyNumberFormat="1" applyFont="1" applyBorder="1" applyAlignment="1">
      <alignment horizontal="center" vertical="top"/>
    </xf>
    <xf numFmtId="0" fontId="4" fillId="4" borderId="35" xfId="3" applyFont="1" applyFill="1" applyBorder="1" applyAlignment="1">
      <alignment horizontal="center" vertical="top"/>
    </xf>
    <xf numFmtId="0" fontId="4" fillId="5" borderId="35" xfId="3" applyFont="1" applyFill="1" applyBorder="1" applyAlignment="1">
      <alignment horizontal="center" vertical="top"/>
    </xf>
    <xf numFmtId="49" fontId="4" fillId="6" borderId="35" xfId="3" applyNumberFormat="1" applyFont="1" applyFill="1" applyBorder="1" applyAlignment="1">
      <alignment horizontal="center" vertical="top"/>
    </xf>
    <xf numFmtId="0" fontId="3" fillId="0" borderId="5" xfId="3" applyFont="1" applyBorder="1" applyAlignment="1">
      <alignment horizontal="center" vertical="top"/>
    </xf>
    <xf numFmtId="0" fontId="3" fillId="0" borderId="5" xfId="3" applyFont="1" applyBorder="1" applyAlignment="1">
      <alignment vertical="top"/>
    </xf>
    <xf numFmtId="0" fontId="3" fillId="0" borderId="3" xfId="3" applyFont="1" applyBorder="1" applyAlignment="1">
      <alignment horizontal="left" vertical="top"/>
    </xf>
    <xf numFmtId="0" fontId="3" fillId="0" borderId="3" xfId="3" applyFont="1" applyBorder="1" applyAlignment="1">
      <alignment horizontal="right" vertical="top"/>
    </xf>
    <xf numFmtId="0" fontId="3" fillId="0" borderId="0" xfId="3" applyFont="1" applyAlignment="1">
      <alignment horizontal="center"/>
    </xf>
    <xf numFmtId="0" fontId="3" fillId="22" borderId="9" xfId="0" applyFont="1" applyFill="1" applyBorder="1" applyAlignment="1">
      <alignment vertical="center" wrapText="1"/>
    </xf>
    <xf numFmtId="0" fontId="3" fillId="22" borderId="9" xfId="0" applyFont="1" applyFill="1" applyBorder="1" applyAlignment="1">
      <alignment vertical="top" wrapText="1"/>
    </xf>
    <xf numFmtId="187" fontId="3" fillId="22" borderId="9" xfId="0" applyNumberFormat="1" applyFont="1" applyFill="1" applyBorder="1" applyAlignment="1">
      <alignment horizontal="center" vertical="top" wrapText="1"/>
    </xf>
    <xf numFmtId="187" fontId="3" fillId="3" borderId="9" xfId="1" applyNumberFormat="1" applyFont="1" applyFill="1" applyBorder="1" applyAlignment="1">
      <alignment horizontal="center" vertical="top"/>
    </xf>
    <xf numFmtId="188" fontId="3" fillId="10" borderId="9" xfId="1" applyNumberFormat="1" applyFont="1" applyFill="1" applyBorder="1" applyAlignment="1">
      <alignment horizontal="center" vertical="center"/>
    </xf>
    <xf numFmtId="187" fontId="3" fillId="10" borderId="9" xfId="1" applyNumberFormat="1" applyFont="1" applyFill="1" applyBorder="1" applyAlignment="1">
      <alignment horizontal="center" vertical="top"/>
    </xf>
    <xf numFmtId="188" fontId="3" fillId="11" borderId="9" xfId="1" applyNumberFormat="1" applyFont="1" applyFill="1" applyBorder="1" applyAlignment="1">
      <alignment horizontal="center" vertical="center"/>
    </xf>
    <xf numFmtId="187" fontId="3" fillId="11" borderId="9" xfId="1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left" vertical="top" wrapText="1"/>
    </xf>
    <xf numFmtId="0" fontId="3" fillId="14" borderId="9" xfId="3" applyFont="1" applyFill="1" applyBorder="1" applyAlignment="1">
      <alignment horizontal="center" vertical="center"/>
    </xf>
    <xf numFmtId="0" fontId="3" fillId="0" borderId="9" xfId="3" applyFont="1" applyBorder="1" applyAlignment="1">
      <alignment vertical="top"/>
    </xf>
    <xf numFmtId="0" fontId="6" fillId="0" borderId="9" xfId="3" applyFont="1" applyBorder="1" applyAlignment="1">
      <alignment horizontal="right" vertical="top"/>
    </xf>
    <xf numFmtId="187" fontId="6" fillId="0" borderId="9" xfId="6" applyNumberFormat="1" applyFont="1" applyFill="1" applyBorder="1" applyAlignment="1">
      <alignment vertical="top" wrapText="1"/>
    </xf>
    <xf numFmtId="187" fontId="3" fillId="14" borderId="9" xfId="3" applyNumberFormat="1" applyFont="1" applyFill="1" applyBorder="1" applyAlignment="1">
      <alignment horizontal="center" vertical="top"/>
    </xf>
    <xf numFmtId="43" fontId="3" fillId="14" borderId="9" xfId="3" applyNumberFormat="1" applyFont="1" applyFill="1" applyBorder="1" applyAlignment="1">
      <alignment horizontal="center" vertical="top"/>
    </xf>
    <xf numFmtId="0" fontId="3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/>
    </xf>
    <xf numFmtId="43" fontId="3" fillId="0" borderId="9" xfId="4" applyFont="1" applyFill="1" applyBorder="1" applyAlignment="1">
      <alignment horizontal="center" vertical="top"/>
    </xf>
    <xf numFmtId="187" fontId="3" fillId="14" borderId="9" xfId="3" applyNumberFormat="1" applyFont="1" applyFill="1" applyBorder="1" applyAlignment="1">
      <alignment horizontal="right" vertical="top"/>
    </xf>
    <xf numFmtId="43" fontId="3" fillId="14" borderId="9" xfId="3" applyNumberFormat="1" applyFont="1" applyFill="1" applyBorder="1" applyAlignment="1">
      <alignment horizontal="right" vertical="top"/>
    </xf>
    <xf numFmtId="188" fontId="3" fillId="14" borderId="9" xfId="1" applyNumberFormat="1" applyFont="1" applyFill="1" applyBorder="1" applyAlignment="1">
      <alignment horizontal="right" vertical="top"/>
    </xf>
    <xf numFmtId="0" fontId="3" fillId="0" borderId="2" xfId="3" applyFont="1" applyBorder="1" applyAlignment="1">
      <alignment vertical="top"/>
    </xf>
    <xf numFmtId="0" fontId="6" fillId="0" borderId="2" xfId="3" applyFont="1" applyBorder="1" applyAlignment="1">
      <alignment horizontal="right" vertical="top"/>
    </xf>
    <xf numFmtId="187" fontId="6" fillId="0" borderId="2" xfId="6" applyNumberFormat="1" applyFont="1" applyFill="1" applyBorder="1" applyAlignment="1">
      <alignment vertical="top" wrapText="1"/>
    </xf>
    <xf numFmtId="0" fontId="3" fillId="14" borderId="2" xfId="3" applyFont="1" applyFill="1" applyBorder="1" applyAlignment="1">
      <alignment horizontal="center" vertical="center"/>
    </xf>
    <xf numFmtId="0" fontId="3" fillId="14" borderId="2" xfId="3" applyFont="1" applyFill="1" applyBorder="1" applyAlignment="1">
      <alignment horizontal="center"/>
    </xf>
    <xf numFmtId="187" fontId="3" fillId="14" borderId="2" xfId="4" applyNumberFormat="1" applyFont="1" applyFill="1" applyBorder="1" applyAlignment="1">
      <alignment horizontal="center" vertical="top"/>
    </xf>
    <xf numFmtId="43" fontId="3" fillId="14" borderId="2" xfId="4" applyFont="1" applyFill="1" applyBorder="1" applyAlignment="1">
      <alignment horizontal="center" vertical="top"/>
    </xf>
    <xf numFmtId="188" fontId="3" fillId="14" borderId="2" xfId="1" applyNumberFormat="1" applyFont="1" applyFill="1" applyBorder="1" applyAlignment="1">
      <alignment horizontal="center" vertical="top"/>
    </xf>
    <xf numFmtId="187" fontId="6" fillId="14" borderId="2" xfId="1" applyNumberFormat="1" applyFont="1" applyFill="1" applyBorder="1" applyAlignment="1">
      <alignment horizontal="center" vertical="top"/>
    </xf>
    <xf numFmtId="188" fontId="6" fillId="14" borderId="2" xfId="1" applyNumberFormat="1" applyFont="1" applyFill="1" applyBorder="1" applyAlignment="1">
      <alignment horizontal="center" vertical="top"/>
    </xf>
    <xf numFmtId="0" fontId="3" fillId="0" borderId="0" xfId="3" applyFont="1" applyAlignment="1">
      <alignment horizontal="left" vertical="top"/>
    </xf>
    <xf numFmtId="0" fontId="6" fillId="0" borderId="0" xfId="3" applyFont="1" applyAlignment="1">
      <alignment vertical="top" wrapText="1"/>
    </xf>
    <xf numFmtId="187" fontId="3" fillId="0" borderId="0" xfId="4" applyNumberFormat="1" applyFont="1" applyFill="1" applyAlignment="1">
      <alignment horizontal="center" vertical="top"/>
    </xf>
    <xf numFmtId="43" fontId="3" fillId="0" borderId="0" xfId="4" applyFont="1" applyFill="1" applyAlignment="1">
      <alignment horizontal="center" vertical="top"/>
    </xf>
    <xf numFmtId="188" fontId="3" fillId="0" borderId="0" xfId="1" applyNumberFormat="1" applyFont="1" applyFill="1" applyBorder="1" applyAlignment="1">
      <alignment horizontal="center" vertical="top"/>
    </xf>
    <xf numFmtId="0" fontId="3" fillId="23" borderId="9" xfId="0" applyFont="1" applyFill="1" applyBorder="1" applyAlignment="1">
      <alignment horizontal="left" vertical="top" wrapText="1"/>
    </xf>
    <xf numFmtId="0" fontId="3" fillId="24" borderId="9" xfId="0" applyFont="1" applyFill="1" applyBorder="1" applyAlignment="1">
      <alignment horizontal="left" vertical="top" wrapText="1"/>
    </xf>
    <xf numFmtId="0" fontId="3" fillId="4" borderId="15" xfId="3" applyFont="1" applyFill="1" applyBorder="1" applyAlignment="1">
      <alignment horizontal="left" vertical="top" wrapText="1"/>
    </xf>
    <xf numFmtId="0" fontId="3" fillId="4" borderId="14" xfId="3" applyFont="1" applyFill="1" applyBorder="1" applyAlignment="1">
      <alignment horizontal="left" vertical="top" wrapText="1"/>
    </xf>
    <xf numFmtId="0" fontId="3" fillId="12" borderId="15" xfId="3" applyFont="1" applyFill="1" applyBorder="1" applyAlignment="1">
      <alignment horizontal="left" vertical="top" wrapText="1"/>
    </xf>
    <xf numFmtId="0" fontId="3" fillId="12" borderId="14" xfId="3" applyFont="1" applyFill="1" applyBorder="1" applyAlignment="1">
      <alignment horizontal="left" vertical="top" wrapText="1"/>
    </xf>
    <xf numFmtId="0" fontId="3" fillId="8" borderId="15" xfId="3" applyFont="1" applyFill="1" applyBorder="1" applyAlignment="1">
      <alignment horizontal="left" vertical="top" wrapText="1"/>
    </xf>
    <xf numFmtId="0" fontId="3" fillId="8" borderId="14" xfId="3" applyFont="1" applyFill="1" applyBorder="1" applyAlignment="1">
      <alignment horizontal="left" vertical="top" wrapText="1"/>
    </xf>
    <xf numFmtId="0" fontId="3" fillId="22" borderId="9" xfId="0" applyFont="1" applyFill="1" applyBorder="1" applyAlignment="1">
      <alignment horizontal="left" vertical="top" wrapText="1"/>
    </xf>
    <xf numFmtId="0" fontId="3" fillId="0" borderId="2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 shrinkToFit="1"/>
    </xf>
    <xf numFmtId="0" fontId="3" fillId="0" borderId="12" xfId="3" applyFont="1" applyBorder="1" applyAlignment="1">
      <alignment horizontal="center" vertical="center" shrinkToFit="1"/>
    </xf>
    <xf numFmtId="188" fontId="3" fillId="0" borderId="9" xfId="1" applyNumberFormat="1" applyFont="1" applyFill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</cellXfs>
  <cellStyles count="16">
    <cellStyle name="Comma 2 2" xfId="6" xr:uid="{154655EF-CE4E-4372-B274-5A83041DF7AD}"/>
    <cellStyle name="Comma 2 2 2" xfId="15" xr:uid="{01CCBFE7-BDAF-4586-A84D-718FB124477E}"/>
    <cellStyle name="Comma 3" xfId="4" xr:uid="{F4BEEC66-07E2-4AD2-9388-9F1BEF78C950}"/>
    <cellStyle name="Comma 7 2 2" xfId="11" xr:uid="{8BBAA901-F45D-4EAD-BC21-D4E5EDFE4C6C}"/>
    <cellStyle name="Normal 2" xfId="3" xr:uid="{C521F9FA-B585-4675-BC06-6E612D437D8C}"/>
    <cellStyle name="Normal_mask" xfId="9" xr:uid="{958CADB2-3B47-4AC8-B86B-6FCD70130335}"/>
    <cellStyle name="เครื่องหมายจุลภาค 10" xfId="5" xr:uid="{8CC09815-AAD1-4C8D-A6CC-12C5AC438C2F}"/>
    <cellStyle name="เครื่องหมายจุลภาค 2" xfId="8" xr:uid="{DB4493A8-0F0C-4576-8162-0889452D5BBA}"/>
    <cellStyle name="เครื่องหมายจุลภาค 5 2" xfId="14" xr:uid="{E05A6483-EF2C-4044-848D-836241D120A8}"/>
    <cellStyle name="จุลภาค" xfId="1" builtinId="3"/>
    <cellStyle name="จุลภาค 2" xfId="12" xr:uid="{9A0C132F-E1BA-4847-8572-EF195904D2AA}"/>
    <cellStyle name="จุลภาค 4" xfId="10" xr:uid="{324B1596-CF83-4F53-B699-5693E9F24AC6}"/>
    <cellStyle name="ปกติ" xfId="0" builtinId="0"/>
    <cellStyle name="ปกติ 10" xfId="13" xr:uid="{F0069E78-8045-4657-8FCC-E90A3830ABE1}"/>
    <cellStyle name="ปกติ_กรอบรายหน่วยงาน49" xfId="7" xr:uid="{E3AFB7DE-B6B7-492E-8376-5B9C6291B227}"/>
    <cellStyle name="ส่วนที่ถูกเน้น6" xfId="2" builtin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33;&#3656;&#3609;&#3588;&#3591;%201/&#3585;&#3619;&#3617;&#3611;&#3657;&#3629;&#3591;&#3585;&#3633;&#3609;&#3631;/&#3614;&#3637;&#3656;&#3609;&#3585;%20&#3623;&#3636;&#3619;&#3618;&#3634;%20&#3611;&#3616;/&#3626;&#3636;&#3656;&#3591;&#3585;&#3656;&#3629;&#3626;&#3619;&#3657;&#3634;&#3591;/&#3611;&#3616;-&#3610;&#3641;&#3619;&#3603;&#3634;&#3609;&#3657;&#3635;-&#3648;&#3607;&#3637;&#3618;&#3610;&#3619;&#3629;&#3591;&#3609;&#3619;&#3617;.&#3585;&#3633;&#3610;&#3588;&#3635;&#3586;&#36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&#3650;&#3588;&#3619;&#3591;&#3585;&#3634;&#3619;&#3594;&#3621;&#3611;&#3619;&#3632;&#3607;&#3634;&#3609;&#3621;&#3635;&#3614;&#3641;&#360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&#3611;&#3637;&#3591;&#3610;&#3611;&#3619;&#3632;&#3617;&#3634;&#3603;%202559/10&#3649;&#3612;&#3609;&#3631;&#3627;&#3609;&#3656;&#3623;&#3618;&#3591;&#3634;&#3609;%20&#3611;&#3637;%202561/2.01.1&#3585;&#3619;&#3617;&#3614;&#3633;&#3602;&#3609;&#3634;&#3607;&#3637;&#3656;&#3604;&#3636;&#360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49;&#3612;&#3609;&#3591;&#3634;&#3609;&#3650;&#3588;&#3619;&#3591;&#3585;&#3634;&#3619;&#3610;&#3619;&#3636;&#3627;&#3634;&#3619;&#3592;&#3633;&#3604;&#3585;&#3634;&#3619;&#3607;&#3619;&#3633;&#3614;&#3618;&#3634;&#3585;&#3619;&#3609;&#3657;&#3635;%20&#3611;&#3637;%202562%20&#3649;&#3585;&#3657;&#3652;&#35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ชี้แจงการกรอกข้อมูล"/>
      <sheetName val="ยุทธ2 ที่ผ่านรอง นรม"/>
      <sheetName val="ยุทธ3 ที่ผ่านรอง นรม"/>
      <sheetName val="เทียบยุทธ2"/>
      <sheetName val="ยุทธ2"/>
      <sheetName val="เทียบยุทธ3"/>
      <sheetName val="ยุทธ3"/>
      <sheetName val="data list (ย่อ)"/>
      <sheetName val="data list (เต็ม)"/>
      <sheetName val="หน่วย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Q3" t="str">
            <v>ภาคเหนือ</v>
          </cell>
        </row>
        <row r="4">
          <cell r="A4">
            <v>1.1000000000000001</v>
          </cell>
          <cell r="B4">
            <v>2.1</v>
          </cell>
          <cell r="C4">
            <v>3.1</v>
          </cell>
          <cell r="D4">
            <v>4.0999999999999996</v>
          </cell>
          <cell r="E4">
            <v>5.0999999999999996</v>
          </cell>
          <cell r="F4">
            <v>6.1</v>
          </cell>
          <cell r="Q4" t="str">
            <v>ภาคตะวันออกเฉียงเหนือ</v>
          </cell>
        </row>
        <row r="5">
          <cell r="A5">
            <v>1.2</v>
          </cell>
          <cell r="B5">
            <v>2.2000000000000002</v>
          </cell>
          <cell r="C5">
            <v>3.2</v>
          </cell>
          <cell r="D5">
            <v>4.2</v>
          </cell>
          <cell r="E5">
            <v>5.2</v>
          </cell>
          <cell r="F5">
            <v>6.2</v>
          </cell>
          <cell r="Q5" t="str">
            <v>ภาคกลาง</v>
          </cell>
        </row>
        <row r="6">
          <cell r="A6">
            <v>1.3</v>
          </cell>
          <cell r="B6">
            <v>2.2999999999999998</v>
          </cell>
          <cell r="C6">
            <v>3.3</v>
          </cell>
          <cell r="D6">
            <v>4.3</v>
          </cell>
          <cell r="F6">
            <v>6.3</v>
          </cell>
          <cell r="Q6" t="str">
            <v>ภาคตะวันออก</v>
          </cell>
        </row>
        <row r="7">
          <cell r="A7">
            <v>1.4</v>
          </cell>
          <cell r="B7">
            <v>2.4</v>
          </cell>
          <cell r="C7">
            <v>3.4</v>
          </cell>
          <cell r="D7">
            <v>4.4000000000000004</v>
          </cell>
          <cell r="F7">
            <v>6.4</v>
          </cell>
          <cell r="Q7" t="str">
            <v>ภาคใต้</v>
          </cell>
        </row>
        <row r="8">
          <cell r="A8">
            <v>1.5</v>
          </cell>
          <cell r="B8">
            <v>2.5</v>
          </cell>
          <cell r="C8">
            <v>3.5</v>
          </cell>
          <cell r="F8">
            <v>6.5</v>
          </cell>
          <cell r="Q8" t="str">
            <v>ภาคใต้ชายแดน</v>
          </cell>
        </row>
        <row r="9">
          <cell r="B9">
            <v>2.6</v>
          </cell>
          <cell r="C9">
            <v>3.6</v>
          </cell>
          <cell r="F9">
            <v>6.6</v>
          </cell>
        </row>
        <row r="10">
          <cell r="B10">
            <v>2.7</v>
          </cell>
          <cell r="F10">
            <v>6.7</v>
          </cell>
        </row>
        <row r="11">
          <cell r="F11">
            <v>6.8</v>
          </cell>
        </row>
        <row r="12">
          <cell r="F12">
            <v>6.9</v>
          </cell>
        </row>
        <row r="13">
          <cell r="F13">
            <v>6.1</v>
          </cell>
        </row>
      </sheetData>
      <sheetData sheetId="8"/>
      <sheetData sheetId="9">
        <row r="2">
          <cell r="E2" t="str">
            <v>สาละวิน</v>
          </cell>
          <cell r="G2" t="str">
            <v>กรุงเทพมหานคร</v>
          </cell>
        </row>
        <row r="3">
          <cell r="B3" t="str">
            <v>กรมชลประทาน</v>
          </cell>
          <cell r="E3" t="str">
            <v>โขง</v>
          </cell>
          <cell r="G3" t="str">
            <v>กระบี่</v>
          </cell>
        </row>
        <row r="4">
          <cell r="B4" t="str">
            <v>กรมพัฒนาที่ดิน</v>
          </cell>
          <cell r="E4" t="str">
            <v>กก</v>
          </cell>
          <cell r="G4" t="str">
            <v>กาญจนบุรี</v>
          </cell>
        </row>
        <row r="5">
          <cell r="B5" t="str">
            <v>สำนักงานการปฏิรูปที่ดินเพื่อเกษตรกรรม</v>
          </cell>
          <cell r="E5" t="str">
            <v>ชี</v>
          </cell>
          <cell r="G5" t="str">
            <v>กาฬสินธุ์</v>
          </cell>
        </row>
        <row r="6">
          <cell r="B6" t="str">
            <v>กรมฝนหลวงและการบินเกษตร</v>
          </cell>
          <cell r="E6" t="str">
            <v>มูล</v>
          </cell>
          <cell r="G6" t="str">
            <v>กำแพงเพชร</v>
          </cell>
        </row>
        <row r="7">
          <cell r="B7" t="str">
            <v>กรมเจ้าท่า</v>
          </cell>
          <cell r="E7" t="str">
            <v>ปิง</v>
          </cell>
          <cell r="G7" t="str">
            <v>ขอนแก่น</v>
          </cell>
        </row>
        <row r="8">
          <cell r="B8" t="str">
            <v>สำนักงานปลัดกระทรวงทรัพยากรธรรมชาติและสิ่งแวดล้อม</v>
          </cell>
          <cell r="E8" t="str">
            <v>วัง</v>
          </cell>
          <cell r="G8" t="str">
            <v>จันทบุรี</v>
          </cell>
        </row>
        <row r="9">
          <cell r="B9" t="str">
            <v>กรมควบคุมมลพิษ</v>
          </cell>
          <cell r="E9" t="str">
            <v>ยม</v>
          </cell>
          <cell r="G9" t="str">
            <v>ฉะเชิงเทรา</v>
          </cell>
        </row>
        <row r="10">
          <cell r="B10" t="str">
            <v>กรมทรัพยากรธรณี</v>
          </cell>
          <cell r="E10" t="str">
            <v>น่าน</v>
          </cell>
          <cell r="G10" t="str">
            <v>ชลบุรี</v>
          </cell>
        </row>
        <row r="11">
          <cell r="B11" t="str">
            <v>กรมทรัพยากรน้ำ</v>
          </cell>
          <cell r="E11" t="str">
            <v>เจ้าพระยา</v>
          </cell>
          <cell r="G11" t="str">
            <v>ชัยนาท</v>
          </cell>
        </row>
        <row r="12">
          <cell r="B12" t="str">
            <v>กรมทรัพยากรน้ำบาดาล</v>
          </cell>
          <cell r="E12" t="str">
            <v>สะแกกรัง</v>
          </cell>
          <cell r="G12" t="str">
            <v>ชัยภูมิ</v>
          </cell>
        </row>
        <row r="13">
          <cell r="B13" t="str">
            <v>กรมอุทยานแห่งชาติ สัตว์ป่า และพันธุ์พืช</v>
          </cell>
          <cell r="E13" t="str">
            <v>ป่าสัก</v>
          </cell>
          <cell r="G13" t="str">
            <v>ชุมพร</v>
          </cell>
        </row>
        <row r="14">
          <cell r="B14" t="str">
            <v>กรมป่าไม้</v>
          </cell>
          <cell r="E14" t="str">
            <v>ท่าจีน</v>
          </cell>
          <cell r="G14" t="str">
            <v>เชียงราย</v>
          </cell>
        </row>
        <row r="15">
          <cell r="B15" t="str">
            <v>กรมอุตุนิยมวิทยา</v>
          </cell>
          <cell r="E15" t="str">
            <v>แม่กลอง</v>
          </cell>
          <cell r="G15" t="str">
            <v>เชียงใหม่</v>
          </cell>
        </row>
        <row r="16">
          <cell r="B16" t="str">
            <v>กรมป้องกันและบรรเทาสาธารณภัย</v>
          </cell>
          <cell r="E16" t="str">
            <v>ปราจีนบุรี</v>
          </cell>
          <cell r="G16" t="str">
            <v>ตรัง</v>
          </cell>
        </row>
        <row r="17">
          <cell r="B17" t="str">
            <v>กรมโยธาธิการและผังเมือง</v>
          </cell>
          <cell r="E17" t="str">
            <v>บางปะกง</v>
          </cell>
          <cell r="G17" t="str">
            <v>ตราด</v>
          </cell>
        </row>
        <row r="18">
          <cell r="B18" t="str">
            <v>กรมอนามัย</v>
          </cell>
          <cell r="E18" t="str">
            <v>โตนเลสาบ</v>
          </cell>
          <cell r="G18" t="str">
            <v>ตาก</v>
          </cell>
        </row>
        <row r="19">
          <cell r="B19" t="str">
            <v>กรมโรงงานอุตสาหกรรม</v>
          </cell>
          <cell r="E19" t="str">
            <v>ชายฝั่งตะวันออก</v>
          </cell>
          <cell r="G19" t="str">
            <v>นครนายก</v>
          </cell>
        </row>
        <row r="20">
          <cell r="B20" t="str">
            <v>องค์การจัดการน้ำเสีย</v>
          </cell>
          <cell r="E20" t="str">
            <v>เพชรบุรี</v>
          </cell>
          <cell r="G20" t="str">
            <v>นครปฐม</v>
          </cell>
        </row>
        <row r="21">
          <cell r="B21" t="str">
            <v>การประปาส่วนภูมิภาค</v>
          </cell>
          <cell r="E21" t="str">
            <v>ชายฝั่งตะวันตก</v>
          </cell>
          <cell r="G21" t="str">
            <v>นครพนม</v>
          </cell>
        </row>
        <row r="22">
          <cell r="B22" t="str">
            <v>กองทุนจัดรูปที่ดิน</v>
          </cell>
          <cell r="E22" t="str">
            <v>ภาคใต้ฝั่งตะวันออก</v>
          </cell>
          <cell r="G22" t="str">
            <v>นครราชสีมา</v>
          </cell>
        </row>
        <row r="23">
          <cell r="E23" t="str">
            <v>ตาปี</v>
          </cell>
          <cell r="G23" t="str">
            <v>นครศรีธรรมราช</v>
          </cell>
        </row>
        <row r="24">
          <cell r="E24" t="str">
            <v>ทะเลสาบสงขลา</v>
          </cell>
          <cell r="G24" t="str">
            <v>นครสวรรค์</v>
          </cell>
        </row>
        <row r="25">
          <cell r="E25" t="str">
            <v>ปัตตานี</v>
          </cell>
          <cell r="G25" t="str">
            <v>นนทบุรี</v>
          </cell>
        </row>
        <row r="26">
          <cell r="E26" t="str">
            <v>ภาคใต้ฝั่งตะวันตก</v>
          </cell>
          <cell r="G26" t="str">
            <v>นราธิวาส</v>
          </cell>
        </row>
        <row r="27">
          <cell r="E27" t="str">
            <v>ไม่ระบุพื้นที่</v>
          </cell>
          <cell r="G27" t="str">
            <v>น่าน</v>
          </cell>
        </row>
        <row r="28">
          <cell r="E28" t="str">
            <v>ส่วนกลาง</v>
          </cell>
          <cell r="G28" t="str">
            <v>บึงกาฬ</v>
          </cell>
        </row>
        <row r="29">
          <cell r="G29" t="str">
            <v>บุรีรัมย์</v>
          </cell>
        </row>
        <row r="30">
          <cell r="G30" t="str">
            <v>ปทุมธานี</v>
          </cell>
        </row>
        <row r="31">
          <cell r="G31" t="str">
            <v>ประจวบคีรีขันธ์</v>
          </cell>
        </row>
        <row r="32">
          <cell r="G32" t="str">
            <v>ปราจีนบุรี</v>
          </cell>
        </row>
        <row r="33">
          <cell r="G33" t="str">
            <v>ปัตตานี</v>
          </cell>
        </row>
        <row r="34">
          <cell r="G34" t="str">
            <v>พระนครศรีอยุธยา</v>
          </cell>
        </row>
        <row r="35">
          <cell r="G35" t="str">
            <v>พังงา</v>
          </cell>
        </row>
        <row r="36">
          <cell r="G36" t="str">
            <v>พัทลุง</v>
          </cell>
        </row>
        <row r="37">
          <cell r="G37" t="str">
            <v>พิจิตร</v>
          </cell>
        </row>
        <row r="38">
          <cell r="G38" t="str">
            <v>พิษณุโลก</v>
          </cell>
        </row>
        <row r="39">
          <cell r="G39" t="str">
            <v>เพชรบุรี</v>
          </cell>
        </row>
        <row r="40">
          <cell r="G40" t="str">
            <v>เพชรบูรณ์</v>
          </cell>
        </row>
        <row r="41">
          <cell r="G41" t="str">
            <v>แพร่</v>
          </cell>
        </row>
        <row r="42">
          <cell r="G42" t="str">
            <v>พะเยา</v>
          </cell>
        </row>
        <row r="43">
          <cell r="G43" t="str">
            <v>ภูเก็ต</v>
          </cell>
        </row>
        <row r="44">
          <cell r="G44" t="str">
            <v>มหาสารคาม</v>
          </cell>
        </row>
        <row r="45">
          <cell r="G45" t="str">
            <v>มุกดาหาร</v>
          </cell>
        </row>
        <row r="46">
          <cell r="G46" t="str">
            <v>แม่ฮ่องสอน</v>
          </cell>
        </row>
        <row r="47">
          <cell r="G47" t="str">
            <v>ยะลา</v>
          </cell>
        </row>
        <row r="48">
          <cell r="G48" t="str">
            <v>ยโสธร</v>
          </cell>
        </row>
        <row r="49">
          <cell r="G49" t="str">
            <v>ร้อยเอ็ด</v>
          </cell>
        </row>
        <row r="50">
          <cell r="G50" t="str">
            <v>ระนอง</v>
          </cell>
        </row>
        <row r="51">
          <cell r="G51" t="str">
            <v>ระยอง</v>
          </cell>
        </row>
        <row r="52">
          <cell r="G52" t="str">
            <v>ราชบุรี</v>
          </cell>
        </row>
        <row r="53">
          <cell r="G53" t="str">
            <v>ลพบุรี</v>
          </cell>
        </row>
        <row r="54">
          <cell r="G54" t="str">
            <v>ลำปาง</v>
          </cell>
        </row>
        <row r="55">
          <cell r="G55" t="str">
            <v>ลำพูน</v>
          </cell>
        </row>
        <row r="56">
          <cell r="G56" t="str">
            <v>เลย</v>
          </cell>
        </row>
        <row r="57">
          <cell r="G57" t="str">
            <v>ศรีสะเกษ</v>
          </cell>
        </row>
        <row r="58">
          <cell r="G58" t="str">
            <v>สกลนคร</v>
          </cell>
        </row>
        <row r="59">
          <cell r="G59" t="str">
            <v>สงขลา</v>
          </cell>
        </row>
        <row r="60">
          <cell r="G60" t="str">
            <v>สตูล</v>
          </cell>
        </row>
        <row r="61">
          <cell r="G61" t="str">
            <v>สมุทรปราการ</v>
          </cell>
        </row>
        <row r="62">
          <cell r="G62" t="str">
            <v>สมุทรสงคราม</v>
          </cell>
        </row>
        <row r="63">
          <cell r="G63" t="str">
            <v>สมุทรสาคร</v>
          </cell>
        </row>
        <row r="64">
          <cell r="G64" t="str">
            <v>สระแก้ว</v>
          </cell>
        </row>
        <row r="65">
          <cell r="G65" t="str">
            <v>สระบุรี</v>
          </cell>
        </row>
        <row r="66">
          <cell r="G66" t="str">
            <v>สิงห์บุรี</v>
          </cell>
        </row>
        <row r="67">
          <cell r="G67" t="str">
            <v>สุโขทัย</v>
          </cell>
        </row>
        <row r="68">
          <cell r="G68" t="str">
            <v>สุพรรณบุรี</v>
          </cell>
        </row>
        <row r="69">
          <cell r="G69" t="str">
            <v>สุราษฎร์ธานี</v>
          </cell>
        </row>
        <row r="70">
          <cell r="G70" t="str">
            <v>สุรินทร์</v>
          </cell>
        </row>
        <row r="71">
          <cell r="G71" t="str">
            <v>หนองคาย</v>
          </cell>
        </row>
        <row r="72">
          <cell r="G72" t="str">
            <v>หนองบัวลำภู</v>
          </cell>
        </row>
        <row r="73">
          <cell r="G73" t="str">
            <v>อ่างทอง</v>
          </cell>
        </row>
        <row r="74">
          <cell r="G74" t="str">
            <v>อุดรธานี</v>
          </cell>
        </row>
        <row r="75">
          <cell r="G75" t="str">
            <v>อุทัยธานี</v>
          </cell>
        </row>
        <row r="76">
          <cell r="G76" t="str">
            <v>อุตรดิตถ์</v>
          </cell>
        </row>
        <row r="77">
          <cell r="G77" t="str">
            <v>อุบลราชธานี</v>
          </cell>
        </row>
        <row r="78">
          <cell r="G78" t="str">
            <v>อำนาจเจริญ</v>
          </cell>
        </row>
        <row r="79">
          <cell r="G79" t="str">
            <v>ไม่ระบุพื้นที่</v>
          </cell>
        </row>
        <row r="80">
          <cell r="G80" t="str">
            <v>ส่วนกลาง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ู่มือการกรอก"/>
      <sheetName val="แผนงาน"/>
      <sheetName val="data list"/>
      <sheetName val="data list (เต็ม)"/>
      <sheetName val="หน่วยงาน"/>
    </sheetNames>
    <sheetDataSet>
      <sheetData sheetId="0" refreshError="1"/>
      <sheetData sheetId="1" refreshError="1"/>
      <sheetData sheetId="2">
        <row r="4">
          <cell r="G4">
            <v>0</v>
          </cell>
        </row>
        <row r="5">
          <cell r="G5">
            <v>1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ู่มือการกรอก"/>
      <sheetName val="แผนงาน"/>
      <sheetName val="data list"/>
      <sheetName val="data list (เต็ม)"/>
      <sheetName val="หน่วยงาน"/>
    </sheetNames>
    <sheetDataSet>
      <sheetData sheetId="0" refreshError="1"/>
      <sheetData sheetId="1" refreshError="1"/>
      <sheetData sheetId="2">
        <row r="4">
          <cell r="I4" t="str">
            <v>ต้องทำ</v>
          </cell>
          <cell r="J4" t="str">
            <v>ต้องทำ</v>
          </cell>
        </row>
        <row r="5">
          <cell r="I5" t="str">
            <v>ทบทวน</v>
          </cell>
          <cell r="J5" t="str">
            <v>ทบทวน</v>
          </cell>
        </row>
        <row r="6">
          <cell r="I6" t="str">
            <v>แล้วเสร็จ</v>
          </cell>
          <cell r="J6" t="str">
            <v>แล้วเสร็จ</v>
          </cell>
        </row>
        <row r="7">
          <cell r="I7" t="str">
            <v>ระหว่างทำ</v>
          </cell>
          <cell r="J7" t="str">
            <v>ระหว่างทำ</v>
          </cell>
        </row>
        <row r="8">
          <cell r="J8" t="str">
            <v>ไม่ติด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ผนงาน-โครงการ"/>
      <sheetName val="แผนงาน-โครงการ (2)"/>
      <sheetName val="dropdown list"/>
      <sheetName val="ยุทธศาสตร์ที่ 2"/>
      <sheetName val="ยุทธศาสตร์ที่ 3_ใหม่"/>
      <sheetName val="ยุทธศาสตร์ที่ 3"/>
      <sheetName val="Sheet1"/>
      <sheetName val="แผน 62"/>
    </sheetNames>
    <sheetDataSet>
      <sheetData sheetId="0" refreshError="1"/>
      <sheetData sheetId="1" refreshError="1"/>
      <sheetData sheetId="2">
        <row r="11">
          <cell r="A11" t="str">
            <v>แม่น้ำสาละวิน</v>
          </cell>
        </row>
        <row r="12">
          <cell r="A12" t="str">
            <v>แม่น้ำโขง</v>
          </cell>
        </row>
        <row r="13">
          <cell r="A13" t="str">
            <v>แม่น้ำกก</v>
          </cell>
        </row>
        <row r="14">
          <cell r="A14" t="str">
            <v>แม่น้ำชี</v>
          </cell>
        </row>
        <row r="15">
          <cell r="A15" t="str">
            <v>แม่น้ำมูล</v>
          </cell>
        </row>
        <row r="16">
          <cell r="A16" t="str">
            <v>แม่น้ำปิง</v>
          </cell>
        </row>
        <row r="17">
          <cell r="A17" t="str">
            <v>แม่น้ำวัง</v>
          </cell>
        </row>
        <row r="18">
          <cell r="A18" t="str">
            <v>แม่น้ำยม</v>
          </cell>
        </row>
        <row r="19">
          <cell r="A19" t="str">
            <v>แม่น้ำน่าน</v>
          </cell>
        </row>
        <row r="20">
          <cell r="A20" t="str">
            <v>แม่น้ำเจ้าพระยา</v>
          </cell>
        </row>
        <row r="21">
          <cell r="A21" t="str">
            <v>แม่น้ำสะแกกรัง</v>
          </cell>
        </row>
        <row r="22">
          <cell r="A22" t="str">
            <v>แม่น้ำป่าสัก</v>
          </cell>
        </row>
        <row r="23">
          <cell r="A23" t="str">
            <v>แม่น้ำท่าจีน</v>
          </cell>
        </row>
        <row r="24">
          <cell r="A24" t="str">
            <v>แม่น้ำแม่กลอง</v>
          </cell>
        </row>
        <row r="25">
          <cell r="A25" t="str">
            <v>แม่น้ำปราจีนบุรี</v>
          </cell>
        </row>
        <row r="26">
          <cell r="A26" t="str">
            <v>แม่น้ำบางปะกง</v>
          </cell>
        </row>
        <row r="27">
          <cell r="A27" t="str">
            <v>โตนเลสาป</v>
          </cell>
        </row>
        <row r="28">
          <cell r="A28" t="str">
            <v>ชายฝั่งทะเลตะวันออก</v>
          </cell>
        </row>
        <row r="29">
          <cell r="A29" t="str">
            <v>ชายฝั่งทะเลตะวันออก_เกาะ</v>
          </cell>
        </row>
        <row r="30">
          <cell r="A30" t="str">
            <v>แม่น้ำเพชรบุรี</v>
          </cell>
        </row>
        <row r="31">
          <cell r="A31" t="str">
            <v>แม่น้ำเพชรบุรี_เกาะ</v>
          </cell>
        </row>
        <row r="32">
          <cell r="A32" t="str">
            <v>ชายฝั่งทะเลประจวบคีรีขันฐ์</v>
          </cell>
        </row>
        <row r="33">
          <cell r="A33" t="str">
            <v>ชายฝั่งทะเลประจวบคีรีขันฐ์_เกาะ</v>
          </cell>
        </row>
        <row r="34">
          <cell r="A34" t="str">
            <v>ภาคใต้ฝั่งตะวันออก</v>
          </cell>
        </row>
        <row r="35">
          <cell r="A35" t="str">
            <v>ภาคใต้ฝั่งตะวันออก_เกาะ</v>
          </cell>
        </row>
        <row r="36">
          <cell r="A36" t="str">
            <v>แม่น้ำตาปี</v>
          </cell>
        </row>
        <row r="37">
          <cell r="A37" t="str">
            <v>ทะเลสาบสงขลา</v>
          </cell>
        </row>
        <row r="38">
          <cell r="A38" t="str">
            <v>ทะเลสาบสงขลา_เกาะ</v>
          </cell>
        </row>
        <row r="39">
          <cell r="A39" t="str">
            <v>แม่น้ำปัตตานี</v>
          </cell>
        </row>
        <row r="40">
          <cell r="A40" t="str">
            <v>ภาคใต้ฝั่งตะวันตก</v>
          </cell>
        </row>
        <row r="41">
          <cell r="A41" t="str">
            <v>ภาคใต้ฝั่งตะวันตก_เกาะ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7BCAF-3821-4CDF-A177-E5CF122F51C8}">
  <sheetPr>
    <tabColor rgb="FFC00000"/>
  </sheetPr>
  <dimension ref="A1:FY469"/>
  <sheetViews>
    <sheetView tabSelected="1" view="pageBreakPreview" zoomScale="74" zoomScaleNormal="85" zoomScaleSheetLayoutView="74" workbookViewId="0">
      <selection activeCell="U6" sqref="U6"/>
    </sheetView>
  </sheetViews>
  <sheetFormatPr defaultColWidth="9" defaultRowHeight="24" x14ac:dyDescent="0.55000000000000004"/>
  <cols>
    <col min="1" max="1" width="0.375" style="22" customWidth="1"/>
    <col min="2" max="3" width="6.375" style="22" customWidth="1"/>
    <col min="4" max="4" width="2.75" style="22" customWidth="1"/>
    <col min="5" max="5" width="9.875" style="22" customWidth="1"/>
    <col min="6" max="6" width="6.875" style="5" customWidth="1"/>
    <col min="7" max="7" width="52.125" style="22" customWidth="1"/>
    <col min="8" max="8" width="8.375" style="633" customWidth="1"/>
    <col min="9" max="9" width="8.375" style="633" hidden="1" customWidth="1"/>
    <col min="10" max="10" width="9.375" style="633" customWidth="1"/>
    <col min="11" max="11" width="7.75" style="669" hidden="1" customWidth="1"/>
    <col min="12" max="12" width="12" style="670" hidden="1" customWidth="1"/>
    <col min="13" max="13" width="12.125" style="670" hidden="1" customWidth="1"/>
    <col min="14" max="14" width="19.25" style="671" hidden="1" customWidth="1"/>
    <col min="15" max="16" width="10.375" style="671" customWidth="1"/>
    <col min="17" max="17" width="1.75" style="671" hidden="1" customWidth="1"/>
    <col min="18" max="18" width="8" style="633" bestFit="1" customWidth="1"/>
    <col min="19" max="19" width="21.375" style="633" bestFit="1" customWidth="1"/>
    <col min="20" max="20" width="24.25" style="633" customWidth="1"/>
    <col min="21" max="21" width="12.75" style="38" customWidth="1"/>
    <col min="22" max="255" width="9" style="38"/>
    <col min="256" max="256" width="0.375" style="38" customWidth="1"/>
    <col min="257" max="258" width="6.375" style="38" customWidth="1"/>
    <col min="259" max="259" width="2.75" style="38" customWidth="1"/>
    <col min="260" max="260" width="9.875" style="38" customWidth="1"/>
    <col min="261" max="261" width="6.75" style="38" customWidth="1"/>
    <col min="262" max="262" width="57" style="38" customWidth="1"/>
    <col min="263" max="263" width="8.375" style="38" customWidth="1"/>
    <col min="264" max="264" width="0" style="38" hidden="1" customWidth="1"/>
    <col min="265" max="265" width="9.375" style="38" customWidth="1"/>
    <col min="266" max="269" width="0" style="38" hidden="1" customWidth="1"/>
    <col min="270" max="271" width="10.375" style="38" customWidth="1"/>
    <col min="272" max="272" width="0" style="38" hidden="1" customWidth="1"/>
    <col min="273" max="273" width="19.125" style="38" customWidth="1"/>
    <col min="274" max="274" width="8" style="38" bestFit="1" customWidth="1"/>
    <col min="275" max="275" width="21.375" style="38" bestFit="1" customWidth="1"/>
    <col min="276" max="276" width="24.25" style="38" customWidth="1"/>
    <col min="277" max="277" width="12.75" style="38" customWidth="1"/>
    <col min="278" max="511" width="9" style="38"/>
    <col min="512" max="512" width="0.375" style="38" customWidth="1"/>
    <col min="513" max="514" width="6.375" style="38" customWidth="1"/>
    <col min="515" max="515" width="2.75" style="38" customWidth="1"/>
    <col min="516" max="516" width="9.875" style="38" customWidth="1"/>
    <col min="517" max="517" width="6.75" style="38" customWidth="1"/>
    <col min="518" max="518" width="57" style="38" customWidth="1"/>
    <col min="519" max="519" width="8.375" style="38" customWidth="1"/>
    <col min="520" max="520" width="0" style="38" hidden="1" customWidth="1"/>
    <col min="521" max="521" width="9.375" style="38" customWidth="1"/>
    <col min="522" max="525" width="0" style="38" hidden="1" customWidth="1"/>
    <col min="526" max="527" width="10.375" style="38" customWidth="1"/>
    <col min="528" max="528" width="0" style="38" hidden="1" customWidth="1"/>
    <col min="529" max="529" width="19.125" style="38" customWidth="1"/>
    <col min="530" max="530" width="8" style="38" bestFit="1" customWidth="1"/>
    <col min="531" max="531" width="21.375" style="38" bestFit="1" customWidth="1"/>
    <col min="532" max="532" width="24.25" style="38" customWidth="1"/>
    <col min="533" max="533" width="12.75" style="38" customWidth="1"/>
    <col min="534" max="767" width="9" style="38"/>
    <col min="768" max="768" width="0.375" style="38" customWidth="1"/>
    <col min="769" max="770" width="6.375" style="38" customWidth="1"/>
    <col min="771" max="771" width="2.75" style="38" customWidth="1"/>
    <col min="772" max="772" width="9.875" style="38" customWidth="1"/>
    <col min="773" max="773" width="6.75" style="38" customWidth="1"/>
    <col min="774" max="774" width="57" style="38" customWidth="1"/>
    <col min="775" max="775" width="8.375" style="38" customWidth="1"/>
    <col min="776" max="776" width="0" style="38" hidden="1" customWidth="1"/>
    <col min="777" max="777" width="9.375" style="38" customWidth="1"/>
    <col min="778" max="781" width="0" style="38" hidden="1" customWidth="1"/>
    <col min="782" max="783" width="10.375" style="38" customWidth="1"/>
    <col min="784" max="784" width="0" style="38" hidden="1" customWidth="1"/>
    <col min="785" max="785" width="19.125" style="38" customWidth="1"/>
    <col min="786" max="786" width="8" style="38" bestFit="1" customWidth="1"/>
    <col min="787" max="787" width="21.375" style="38" bestFit="1" customWidth="1"/>
    <col min="788" max="788" width="24.25" style="38" customWidth="1"/>
    <col min="789" max="789" width="12.75" style="38" customWidth="1"/>
    <col min="790" max="1023" width="9" style="38"/>
    <col min="1024" max="1024" width="0.375" style="38" customWidth="1"/>
    <col min="1025" max="1026" width="6.375" style="38" customWidth="1"/>
    <col min="1027" max="1027" width="2.75" style="38" customWidth="1"/>
    <col min="1028" max="1028" width="9.875" style="38" customWidth="1"/>
    <col min="1029" max="1029" width="6.75" style="38" customWidth="1"/>
    <col min="1030" max="1030" width="57" style="38" customWidth="1"/>
    <col min="1031" max="1031" width="8.375" style="38" customWidth="1"/>
    <col min="1032" max="1032" width="0" style="38" hidden="1" customWidth="1"/>
    <col min="1033" max="1033" width="9.375" style="38" customWidth="1"/>
    <col min="1034" max="1037" width="0" style="38" hidden="1" customWidth="1"/>
    <col min="1038" max="1039" width="10.375" style="38" customWidth="1"/>
    <col min="1040" max="1040" width="0" style="38" hidden="1" customWidth="1"/>
    <col min="1041" max="1041" width="19.125" style="38" customWidth="1"/>
    <col min="1042" max="1042" width="8" style="38" bestFit="1" customWidth="1"/>
    <col min="1043" max="1043" width="21.375" style="38" bestFit="1" customWidth="1"/>
    <col min="1044" max="1044" width="24.25" style="38" customWidth="1"/>
    <col min="1045" max="1045" width="12.75" style="38" customWidth="1"/>
    <col min="1046" max="1279" width="9" style="38"/>
    <col min="1280" max="1280" width="0.375" style="38" customWidth="1"/>
    <col min="1281" max="1282" width="6.375" style="38" customWidth="1"/>
    <col min="1283" max="1283" width="2.75" style="38" customWidth="1"/>
    <col min="1284" max="1284" width="9.875" style="38" customWidth="1"/>
    <col min="1285" max="1285" width="6.75" style="38" customWidth="1"/>
    <col min="1286" max="1286" width="57" style="38" customWidth="1"/>
    <col min="1287" max="1287" width="8.375" style="38" customWidth="1"/>
    <col min="1288" max="1288" width="0" style="38" hidden="1" customWidth="1"/>
    <col min="1289" max="1289" width="9.375" style="38" customWidth="1"/>
    <col min="1290" max="1293" width="0" style="38" hidden="1" customWidth="1"/>
    <col min="1294" max="1295" width="10.375" style="38" customWidth="1"/>
    <col min="1296" max="1296" width="0" style="38" hidden="1" customWidth="1"/>
    <col min="1297" max="1297" width="19.125" style="38" customWidth="1"/>
    <col min="1298" max="1298" width="8" style="38" bestFit="1" customWidth="1"/>
    <col min="1299" max="1299" width="21.375" style="38" bestFit="1" customWidth="1"/>
    <col min="1300" max="1300" width="24.25" style="38" customWidth="1"/>
    <col min="1301" max="1301" width="12.75" style="38" customWidth="1"/>
    <col min="1302" max="1535" width="9" style="38"/>
    <col min="1536" max="1536" width="0.375" style="38" customWidth="1"/>
    <col min="1537" max="1538" width="6.375" style="38" customWidth="1"/>
    <col min="1539" max="1539" width="2.75" style="38" customWidth="1"/>
    <col min="1540" max="1540" width="9.875" style="38" customWidth="1"/>
    <col min="1541" max="1541" width="6.75" style="38" customWidth="1"/>
    <col min="1542" max="1542" width="57" style="38" customWidth="1"/>
    <col min="1543" max="1543" width="8.375" style="38" customWidth="1"/>
    <col min="1544" max="1544" width="0" style="38" hidden="1" customWidth="1"/>
    <col min="1545" max="1545" width="9.375" style="38" customWidth="1"/>
    <col min="1546" max="1549" width="0" style="38" hidden="1" customWidth="1"/>
    <col min="1550" max="1551" width="10.375" style="38" customWidth="1"/>
    <col min="1552" max="1552" width="0" style="38" hidden="1" customWidth="1"/>
    <col min="1553" max="1553" width="19.125" style="38" customWidth="1"/>
    <col min="1554" max="1554" width="8" style="38" bestFit="1" customWidth="1"/>
    <col min="1555" max="1555" width="21.375" style="38" bestFit="1" customWidth="1"/>
    <col min="1556" max="1556" width="24.25" style="38" customWidth="1"/>
    <col min="1557" max="1557" width="12.75" style="38" customWidth="1"/>
    <col min="1558" max="1791" width="9" style="38"/>
    <col min="1792" max="1792" width="0.375" style="38" customWidth="1"/>
    <col min="1793" max="1794" width="6.375" style="38" customWidth="1"/>
    <col min="1795" max="1795" width="2.75" style="38" customWidth="1"/>
    <col min="1796" max="1796" width="9.875" style="38" customWidth="1"/>
    <col min="1797" max="1797" width="6.75" style="38" customWidth="1"/>
    <col min="1798" max="1798" width="57" style="38" customWidth="1"/>
    <col min="1799" max="1799" width="8.375" style="38" customWidth="1"/>
    <col min="1800" max="1800" width="0" style="38" hidden="1" customWidth="1"/>
    <col min="1801" max="1801" width="9.375" style="38" customWidth="1"/>
    <col min="1802" max="1805" width="0" style="38" hidden="1" customWidth="1"/>
    <col min="1806" max="1807" width="10.375" style="38" customWidth="1"/>
    <col min="1808" max="1808" width="0" style="38" hidden="1" customWidth="1"/>
    <col min="1809" max="1809" width="19.125" style="38" customWidth="1"/>
    <col min="1810" max="1810" width="8" style="38" bestFit="1" customWidth="1"/>
    <col min="1811" max="1811" width="21.375" style="38" bestFit="1" customWidth="1"/>
    <col min="1812" max="1812" width="24.25" style="38" customWidth="1"/>
    <col min="1813" max="1813" width="12.75" style="38" customWidth="1"/>
    <col min="1814" max="2047" width="9" style="38"/>
    <col min="2048" max="2048" width="0.375" style="38" customWidth="1"/>
    <col min="2049" max="2050" width="6.375" style="38" customWidth="1"/>
    <col min="2051" max="2051" width="2.75" style="38" customWidth="1"/>
    <col min="2052" max="2052" width="9.875" style="38" customWidth="1"/>
    <col min="2053" max="2053" width="6.75" style="38" customWidth="1"/>
    <col min="2054" max="2054" width="57" style="38" customWidth="1"/>
    <col min="2055" max="2055" width="8.375" style="38" customWidth="1"/>
    <col min="2056" max="2056" width="0" style="38" hidden="1" customWidth="1"/>
    <col min="2057" max="2057" width="9.375" style="38" customWidth="1"/>
    <col min="2058" max="2061" width="0" style="38" hidden="1" customWidth="1"/>
    <col min="2062" max="2063" width="10.375" style="38" customWidth="1"/>
    <col min="2064" max="2064" width="0" style="38" hidden="1" customWidth="1"/>
    <col min="2065" max="2065" width="19.125" style="38" customWidth="1"/>
    <col min="2066" max="2066" width="8" style="38" bestFit="1" customWidth="1"/>
    <col min="2067" max="2067" width="21.375" style="38" bestFit="1" customWidth="1"/>
    <col min="2068" max="2068" width="24.25" style="38" customWidth="1"/>
    <col min="2069" max="2069" width="12.75" style="38" customWidth="1"/>
    <col min="2070" max="2303" width="9" style="38"/>
    <col min="2304" max="2304" width="0.375" style="38" customWidth="1"/>
    <col min="2305" max="2306" width="6.375" style="38" customWidth="1"/>
    <col min="2307" max="2307" width="2.75" style="38" customWidth="1"/>
    <col min="2308" max="2308" width="9.875" style="38" customWidth="1"/>
    <col min="2309" max="2309" width="6.75" style="38" customWidth="1"/>
    <col min="2310" max="2310" width="57" style="38" customWidth="1"/>
    <col min="2311" max="2311" width="8.375" style="38" customWidth="1"/>
    <col min="2312" max="2312" width="0" style="38" hidden="1" customWidth="1"/>
    <col min="2313" max="2313" width="9.375" style="38" customWidth="1"/>
    <col min="2314" max="2317" width="0" style="38" hidden="1" customWidth="1"/>
    <col min="2318" max="2319" width="10.375" style="38" customWidth="1"/>
    <col min="2320" max="2320" width="0" style="38" hidden="1" customWidth="1"/>
    <col min="2321" max="2321" width="19.125" style="38" customWidth="1"/>
    <col min="2322" max="2322" width="8" style="38" bestFit="1" customWidth="1"/>
    <col min="2323" max="2323" width="21.375" style="38" bestFit="1" customWidth="1"/>
    <col min="2324" max="2324" width="24.25" style="38" customWidth="1"/>
    <col min="2325" max="2325" width="12.75" style="38" customWidth="1"/>
    <col min="2326" max="2559" width="9" style="38"/>
    <col min="2560" max="2560" width="0.375" style="38" customWidth="1"/>
    <col min="2561" max="2562" width="6.375" style="38" customWidth="1"/>
    <col min="2563" max="2563" width="2.75" style="38" customWidth="1"/>
    <col min="2564" max="2564" width="9.875" style="38" customWidth="1"/>
    <col min="2565" max="2565" width="6.75" style="38" customWidth="1"/>
    <col min="2566" max="2566" width="57" style="38" customWidth="1"/>
    <col min="2567" max="2567" width="8.375" style="38" customWidth="1"/>
    <col min="2568" max="2568" width="0" style="38" hidden="1" customWidth="1"/>
    <col min="2569" max="2569" width="9.375" style="38" customWidth="1"/>
    <col min="2570" max="2573" width="0" style="38" hidden="1" customWidth="1"/>
    <col min="2574" max="2575" width="10.375" style="38" customWidth="1"/>
    <col min="2576" max="2576" width="0" style="38" hidden="1" customWidth="1"/>
    <col min="2577" max="2577" width="19.125" style="38" customWidth="1"/>
    <col min="2578" max="2578" width="8" style="38" bestFit="1" customWidth="1"/>
    <col min="2579" max="2579" width="21.375" style="38" bestFit="1" customWidth="1"/>
    <col min="2580" max="2580" width="24.25" style="38" customWidth="1"/>
    <col min="2581" max="2581" width="12.75" style="38" customWidth="1"/>
    <col min="2582" max="2815" width="9" style="38"/>
    <col min="2816" max="2816" width="0.375" style="38" customWidth="1"/>
    <col min="2817" max="2818" width="6.375" style="38" customWidth="1"/>
    <col min="2819" max="2819" width="2.75" style="38" customWidth="1"/>
    <col min="2820" max="2820" width="9.875" style="38" customWidth="1"/>
    <col min="2821" max="2821" width="6.75" style="38" customWidth="1"/>
    <col min="2822" max="2822" width="57" style="38" customWidth="1"/>
    <col min="2823" max="2823" width="8.375" style="38" customWidth="1"/>
    <col min="2824" max="2824" width="0" style="38" hidden="1" customWidth="1"/>
    <col min="2825" max="2825" width="9.375" style="38" customWidth="1"/>
    <col min="2826" max="2829" width="0" style="38" hidden="1" customWidth="1"/>
    <col min="2830" max="2831" width="10.375" style="38" customWidth="1"/>
    <col min="2832" max="2832" width="0" style="38" hidden="1" customWidth="1"/>
    <col min="2833" max="2833" width="19.125" style="38" customWidth="1"/>
    <col min="2834" max="2834" width="8" style="38" bestFit="1" customWidth="1"/>
    <col min="2835" max="2835" width="21.375" style="38" bestFit="1" customWidth="1"/>
    <col min="2836" max="2836" width="24.25" style="38" customWidth="1"/>
    <col min="2837" max="2837" width="12.75" style="38" customWidth="1"/>
    <col min="2838" max="3071" width="9" style="38"/>
    <col min="3072" max="3072" width="0.375" style="38" customWidth="1"/>
    <col min="3073" max="3074" width="6.375" style="38" customWidth="1"/>
    <col min="3075" max="3075" width="2.75" style="38" customWidth="1"/>
    <col min="3076" max="3076" width="9.875" style="38" customWidth="1"/>
    <col min="3077" max="3077" width="6.75" style="38" customWidth="1"/>
    <col min="3078" max="3078" width="57" style="38" customWidth="1"/>
    <col min="3079" max="3079" width="8.375" style="38" customWidth="1"/>
    <col min="3080" max="3080" width="0" style="38" hidden="1" customWidth="1"/>
    <col min="3081" max="3081" width="9.375" style="38" customWidth="1"/>
    <col min="3082" max="3085" width="0" style="38" hidden="1" customWidth="1"/>
    <col min="3086" max="3087" width="10.375" style="38" customWidth="1"/>
    <col min="3088" max="3088" width="0" style="38" hidden="1" customWidth="1"/>
    <col min="3089" max="3089" width="19.125" style="38" customWidth="1"/>
    <col min="3090" max="3090" width="8" style="38" bestFit="1" customWidth="1"/>
    <col min="3091" max="3091" width="21.375" style="38" bestFit="1" customWidth="1"/>
    <col min="3092" max="3092" width="24.25" style="38" customWidth="1"/>
    <col min="3093" max="3093" width="12.75" style="38" customWidth="1"/>
    <col min="3094" max="3327" width="9" style="38"/>
    <col min="3328" max="3328" width="0.375" style="38" customWidth="1"/>
    <col min="3329" max="3330" width="6.375" style="38" customWidth="1"/>
    <col min="3331" max="3331" width="2.75" style="38" customWidth="1"/>
    <col min="3332" max="3332" width="9.875" style="38" customWidth="1"/>
    <col min="3333" max="3333" width="6.75" style="38" customWidth="1"/>
    <col min="3334" max="3334" width="57" style="38" customWidth="1"/>
    <col min="3335" max="3335" width="8.375" style="38" customWidth="1"/>
    <col min="3336" max="3336" width="0" style="38" hidden="1" customWidth="1"/>
    <col min="3337" max="3337" width="9.375" style="38" customWidth="1"/>
    <col min="3338" max="3341" width="0" style="38" hidden="1" customWidth="1"/>
    <col min="3342" max="3343" width="10.375" style="38" customWidth="1"/>
    <col min="3344" max="3344" width="0" style="38" hidden="1" customWidth="1"/>
    <col min="3345" max="3345" width="19.125" style="38" customWidth="1"/>
    <col min="3346" max="3346" width="8" style="38" bestFit="1" customWidth="1"/>
    <col min="3347" max="3347" width="21.375" style="38" bestFit="1" customWidth="1"/>
    <col min="3348" max="3348" width="24.25" style="38" customWidth="1"/>
    <col min="3349" max="3349" width="12.75" style="38" customWidth="1"/>
    <col min="3350" max="3583" width="9" style="38"/>
    <col min="3584" max="3584" width="0.375" style="38" customWidth="1"/>
    <col min="3585" max="3586" width="6.375" style="38" customWidth="1"/>
    <col min="3587" max="3587" width="2.75" style="38" customWidth="1"/>
    <col min="3588" max="3588" width="9.875" style="38" customWidth="1"/>
    <col min="3589" max="3589" width="6.75" style="38" customWidth="1"/>
    <col min="3590" max="3590" width="57" style="38" customWidth="1"/>
    <col min="3591" max="3591" width="8.375" style="38" customWidth="1"/>
    <col min="3592" max="3592" width="0" style="38" hidden="1" customWidth="1"/>
    <col min="3593" max="3593" width="9.375" style="38" customWidth="1"/>
    <col min="3594" max="3597" width="0" style="38" hidden="1" customWidth="1"/>
    <col min="3598" max="3599" width="10.375" style="38" customWidth="1"/>
    <col min="3600" max="3600" width="0" style="38" hidden="1" customWidth="1"/>
    <col min="3601" max="3601" width="19.125" style="38" customWidth="1"/>
    <col min="3602" max="3602" width="8" style="38" bestFit="1" customWidth="1"/>
    <col min="3603" max="3603" width="21.375" style="38" bestFit="1" customWidth="1"/>
    <col min="3604" max="3604" width="24.25" style="38" customWidth="1"/>
    <col min="3605" max="3605" width="12.75" style="38" customWidth="1"/>
    <col min="3606" max="3839" width="9" style="38"/>
    <col min="3840" max="3840" width="0.375" style="38" customWidth="1"/>
    <col min="3841" max="3842" width="6.375" style="38" customWidth="1"/>
    <col min="3843" max="3843" width="2.75" style="38" customWidth="1"/>
    <col min="3844" max="3844" width="9.875" style="38" customWidth="1"/>
    <col min="3845" max="3845" width="6.75" style="38" customWidth="1"/>
    <col min="3846" max="3846" width="57" style="38" customWidth="1"/>
    <col min="3847" max="3847" width="8.375" style="38" customWidth="1"/>
    <col min="3848" max="3848" width="0" style="38" hidden="1" customWidth="1"/>
    <col min="3849" max="3849" width="9.375" style="38" customWidth="1"/>
    <col min="3850" max="3853" width="0" style="38" hidden="1" customWidth="1"/>
    <col min="3854" max="3855" width="10.375" style="38" customWidth="1"/>
    <col min="3856" max="3856" width="0" style="38" hidden="1" customWidth="1"/>
    <col min="3857" max="3857" width="19.125" style="38" customWidth="1"/>
    <col min="3858" max="3858" width="8" style="38" bestFit="1" customWidth="1"/>
    <col min="3859" max="3859" width="21.375" style="38" bestFit="1" customWidth="1"/>
    <col min="3860" max="3860" width="24.25" style="38" customWidth="1"/>
    <col min="3861" max="3861" width="12.75" style="38" customWidth="1"/>
    <col min="3862" max="4095" width="9" style="38"/>
    <col min="4096" max="4096" width="0.375" style="38" customWidth="1"/>
    <col min="4097" max="4098" width="6.375" style="38" customWidth="1"/>
    <col min="4099" max="4099" width="2.75" style="38" customWidth="1"/>
    <col min="4100" max="4100" width="9.875" style="38" customWidth="1"/>
    <col min="4101" max="4101" width="6.75" style="38" customWidth="1"/>
    <col min="4102" max="4102" width="57" style="38" customWidth="1"/>
    <col min="4103" max="4103" width="8.375" style="38" customWidth="1"/>
    <col min="4104" max="4104" width="0" style="38" hidden="1" customWidth="1"/>
    <col min="4105" max="4105" width="9.375" style="38" customWidth="1"/>
    <col min="4106" max="4109" width="0" style="38" hidden="1" customWidth="1"/>
    <col min="4110" max="4111" width="10.375" style="38" customWidth="1"/>
    <col min="4112" max="4112" width="0" style="38" hidden="1" customWidth="1"/>
    <col min="4113" max="4113" width="19.125" style="38" customWidth="1"/>
    <col min="4114" max="4114" width="8" style="38" bestFit="1" customWidth="1"/>
    <col min="4115" max="4115" width="21.375" style="38" bestFit="1" customWidth="1"/>
    <col min="4116" max="4116" width="24.25" style="38" customWidth="1"/>
    <col min="4117" max="4117" width="12.75" style="38" customWidth="1"/>
    <col min="4118" max="4351" width="9" style="38"/>
    <col min="4352" max="4352" width="0.375" style="38" customWidth="1"/>
    <col min="4353" max="4354" width="6.375" style="38" customWidth="1"/>
    <col min="4355" max="4355" width="2.75" style="38" customWidth="1"/>
    <col min="4356" max="4356" width="9.875" style="38" customWidth="1"/>
    <col min="4357" max="4357" width="6.75" style="38" customWidth="1"/>
    <col min="4358" max="4358" width="57" style="38" customWidth="1"/>
    <col min="4359" max="4359" width="8.375" style="38" customWidth="1"/>
    <col min="4360" max="4360" width="0" style="38" hidden="1" customWidth="1"/>
    <col min="4361" max="4361" width="9.375" style="38" customWidth="1"/>
    <col min="4362" max="4365" width="0" style="38" hidden="1" customWidth="1"/>
    <col min="4366" max="4367" width="10.375" style="38" customWidth="1"/>
    <col min="4368" max="4368" width="0" style="38" hidden="1" customWidth="1"/>
    <col min="4369" max="4369" width="19.125" style="38" customWidth="1"/>
    <col min="4370" max="4370" width="8" style="38" bestFit="1" customWidth="1"/>
    <col min="4371" max="4371" width="21.375" style="38" bestFit="1" customWidth="1"/>
    <col min="4372" max="4372" width="24.25" style="38" customWidth="1"/>
    <col min="4373" max="4373" width="12.75" style="38" customWidth="1"/>
    <col min="4374" max="4607" width="9" style="38"/>
    <col min="4608" max="4608" width="0.375" style="38" customWidth="1"/>
    <col min="4609" max="4610" width="6.375" style="38" customWidth="1"/>
    <col min="4611" max="4611" width="2.75" style="38" customWidth="1"/>
    <col min="4612" max="4612" width="9.875" style="38" customWidth="1"/>
    <col min="4613" max="4613" width="6.75" style="38" customWidth="1"/>
    <col min="4614" max="4614" width="57" style="38" customWidth="1"/>
    <col min="4615" max="4615" width="8.375" style="38" customWidth="1"/>
    <col min="4616" max="4616" width="0" style="38" hidden="1" customWidth="1"/>
    <col min="4617" max="4617" width="9.375" style="38" customWidth="1"/>
    <col min="4618" max="4621" width="0" style="38" hidden="1" customWidth="1"/>
    <col min="4622" max="4623" width="10.375" style="38" customWidth="1"/>
    <col min="4624" max="4624" width="0" style="38" hidden="1" customWidth="1"/>
    <col min="4625" max="4625" width="19.125" style="38" customWidth="1"/>
    <col min="4626" max="4626" width="8" style="38" bestFit="1" customWidth="1"/>
    <col min="4627" max="4627" width="21.375" style="38" bestFit="1" customWidth="1"/>
    <col min="4628" max="4628" width="24.25" style="38" customWidth="1"/>
    <col min="4629" max="4629" width="12.75" style="38" customWidth="1"/>
    <col min="4630" max="4863" width="9" style="38"/>
    <col min="4864" max="4864" width="0.375" style="38" customWidth="1"/>
    <col min="4865" max="4866" width="6.375" style="38" customWidth="1"/>
    <col min="4867" max="4867" width="2.75" style="38" customWidth="1"/>
    <col min="4868" max="4868" width="9.875" style="38" customWidth="1"/>
    <col min="4869" max="4869" width="6.75" style="38" customWidth="1"/>
    <col min="4870" max="4870" width="57" style="38" customWidth="1"/>
    <col min="4871" max="4871" width="8.375" style="38" customWidth="1"/>
    <col min="4872" max="4872" width="0" style="38" hidden="1" customWidth="1"/>
    <col min="4873" max="4873" width="9.375" style="38" customWidth="1"/>
    <col min="4874" max="4877" width="0" style="38" hidden="1" customWidth="1"/>
    <col min="4878" max="4879" width="10.375" style="38" customWidth="1"/>
    <col min="4880" max="4880" width="0" style="38" hidden="1" customWidth="1"/>
    <col min="4881" max="4881" width="19.125" style="38" customWidth="1"/>
    <col min="4882" max="4882" width="8" style="38" bestFit="1" customWidth="1"/>
    <col min="4883" max="4883" width="21.375" style="38" bestFit="1" customWidth="1"/>
    <col min="4884" max="4884" width="24.25" style="38" customWidth="1"/>
    <col min="4885" max="4885" width="12.75" style="38" customWidth="1"/>
    <col min="4886" max="5119" width="9" style="38"/>
    <col min="5120" max="5120" width="0.375" style="38" customWidth="1"/>
    <col min="5121" max="5122" width="6.375" style="38" customWidth="1"/>
    <col min="5123" max="5123" width="2.75" style="38" customWidth="1"/>
    <col min="5124" max="5124" width="9.875" style="38" customWidth="1"/>
    <col min="5125" max="5125" width="6.75" style="38" customWidth="1"/>
    <col min="5126" max="5126" width="57" style="38" customWidth="1"/>
    <col min="5127" max="5127" width="8.375" style="38" customWidth="1"/>
    <col min="5128" max="5128" width="0" style="38" hidden="1" customWidth="1"/>
    <col min="5129" max="5129" width="9.375" style="38" customWidth="1"/>
    <col min="5130" max="5133" width="0" style="38" hidden="1" customWidth="1"/>
    <col min="5134" max="5135" width="10.375" style="38" customWidth="1"/>
    <col min="5136" max="5136" width="0" style="38" hidden="1" customWidth="1"/>
    <col min="5137" max="5137" width="19.125" style="38" customWidth="1"/>
    <col min="5138" max="5138" width="8" style="38" bestFit="1" customWidth="1"/>
    <col min="5139" max="5139" width="21.375" style="38" bestFit="1" customWidth="1"/>
    <col min="5140" max="5140" width="24.25" style="38" customWidth="1"/>
    <col min="5141" max="5141" width="12.75" style="38" customWidth="1"/>
    <col min="5142" max="5375" width="9" style="38"/>
    <col min="5376" max="5376" width="0.375" style="38" customWidth="1"/>
    <col min="5377" max="5378" width="6.375" style="38" customWidth="1"/>
    <col min="5379" max="5379" width="2.75" style="38" customWidth="1"/>
    <col min="5380" max="5380" width="9.875" style="38" customWidth="1"/>
    <col min="5381" max="5381" width="6.75" style="38" customWidth="1"/>
    <col min="5382" max="5382" width="57" style="38" customWidth="1"/>
    <col min="5383" max="5383" width="8.375" style="38" customWidth="1"/>
    <col min="5384" max="5384" width="0" style="38" hidden="1" customWidth="1"/>
    <col min="5385" max="5385" width="9.375" style="38" customWidth="1"/>
    <col min="5386" max="5389" width="0" style="38" hidden="1" customWidth="1"/>
    <col min="5390" max="5391" width="10.375" style="38" customWidth="1"/>
    <col min="5392" max="5392" width="0" style="38" hidden="1" customWidth="1"/>
    <col min="5393" max="5393" width="19.125" style="38" customWidth="1"/>
    <col min="5394" max="5394" width="8" style="38" bestFit="1" customWidth="1"/>
    <col min="5395" max="5395" width="21.375" style="38" bestFit="1" customWidth="1"/>
    <col min="5396" max="5396" width="24.25" style="38" customWidth="1"/>
    <col min="5397" max="5397" width="12.75" style="38" customWidth="1"/>
    <col min="5398" max="5631" width="9" style="38"/>
    <col min="5632" max="5632" width="0.375" style="38" customWidth="1"/>
    <col min="5633" max="5634" width="6.375" style="38" customWidth="1"/>
    <col min="5635" max="5635" width="2.75" style="38" customWidth="1"/>
    <col min="5636" max="5636" width="9.875" style="38" customWidth="1"/>
    <col min="5637" max="5637" width="6.75" style="38" customWidth="1"/>
    <col min="5638" max="5638" width="57" style="38" customWidth="1"/>
    <col min="5639" max="5639" width="8.375" style="38" customWidth="1"/>
    <col min="5640" max="5640" width="0" style="38" hidden="1" customWidth="1"/>
    <col min="5641" max="5641" width="9.375" style="38" customWidth="1"/>
    <col min="5642" max="5645" width="0" style="38" hidden="1" customWidth="1"/>
    <col min="5646" max="5647" width="10.375" style="38" customWidth="1"/>
    <col min="5648" max="5648" width="0" style="38" hidden="1" customWidth="1"/>
    <col min="5649" max="5649" width="19.125" style="38" customWidth="1"/>
    <col min="5650" max="5650" width="8" style="38" bestFit="1" customWidth="1"/>
    <col min="5651" max="5651" width="21.375" style="38" bestFit="1" customWidth="1"/>
    <col min="5652" max="5652" width="24.25" style="38" customWidth="1"/>
    <col min="5653" max="5653" width="12.75" style="38" customWidth="1"/>
    <col min="5654" max="5887" width="9" style="38"/>
    <col min="5888" max="5888" width="0.375" style="38" customWidth="1"/>
    <col min="5889" max="5890" width="6.375" style="38" customWidth="1"/>
    <col min="5891" max="5891" width="2.75" style="38" customWidth="1"/>
    <col min="5892" max="5892" width="9.875" style="38" customWidth="1"/>
    <col min="5893" max="5893" width="6.75" style="38" customWidth="1"/>
    <col min="5894" max="5894" width="57" style="38" customWidth="1"/>
    <col min="5895" max="5895" width="8.375" style="38" customWidth="1"/>
    <col min="5896" max="5896" width="0" style="38" hidden="1" customWidth="1"/>
    <col min="5897" max="5897" width="9.375" style="38" customWidth="1"/>
    <col min="5898" max="5901" width="0" style="38" hidden="1" customWidth="1"/>
    <col min="5902" max="5903" width="10.375" style="38" customWidth="1"/>
    <col min="5904" max="5904" width="0" style="38" hidden="1" customWidth="1"/>
    <col min="5905" max="5905" width="19.125" style="38" customWidth="1"/>
    <col min="5906" max="5906" width="8" style="38" bestFit="1" customWidth="1"/>
    <col min="5907" max="5907" width="21.375" style="38" bestFit="1" customWidth="1"/>
    <col min="5908" max="5908" width="24.25" style="38" customWidth="1"/>
    <col min="5909" max="5909" width="12.75" style="38" customWidth="1"/>
    <col min="5910" max="6143" width="9" style="38"/>
    <col min="6144" max="6144" width="0.375" style="38" customWidth="1"/>
    <col min="6145" max="6146" width="6.375" style="38" customWidth="1"/>
    <col min="6147" max="6147" width="2.75" style="38" customWidth="1"/>
    <col min="6148" max="6148" width="9.875" style="38" customWidth="1"/>
    <col min="6149" max="6149" width="6.75" style="38" customWidth="1"/>
    <col min="6150" max="6150" width="57" style="38" customWidth="1"/>
    <col min="6151" max="6151" width="8.375" style="38" customWidth="1"/>
    <col min="6152" max="6152" width="0" style="38" hidden="1" customWidth="1"/>
    <col min="6153" max="6153" width="9.375" style="38" customWidth="1"/>
    <col min="6154" max="6157" width="0" style="38" hidden="1" customWidth="1"/>
    <col min="6158" max="6159" width="10.375" style="38" customWidth="1"/>
    <col min="6160" max="6160" width="0" style="38" hidden="1" customWidth="1"/>
    <col min="6161" max="6161" width="19.125" style="38" customWidth="1"/>
    <col min="6162" max="6162" width="8" style="38" bestFit="1" customWidth="1"/>
    <col min="6163" max="6163" width="21.375" style="38" bestFit="1" customWidth="1"/>
    <col min="6164" max="6164" width="24.25" style="38" customWidth="1"/>
    <col min="6165" max="6165" width="12.75" style="38" customWidth="1"/>
    <col min="6166" max="6399" width="9" style="38"/>
    <col min="6400" max="6400" width="0.375" style="38" customWidth="1"/>
    <col min="6401" max="6402" width="6.375" style="38" customWidth="1"/>
    <col min="6403" max="6403" width="2.75" style="38" customWidth="1"/>
    <col min="6404" max="6404" width="9.875" style="38" customWidth="1"/>
    <col min="6405" max="6405" width="6.75" style="38" customWidth="1"/>
    <col min="6406" max="6406" width="57" style="38" customWidth="1"/>
    <col min="6407" max="6407" width="8.375" style="38" customWidth="1"/>
    <col min="6408" max="6408" width="0" style="38" hidden="1" customWidth="1"/>
    <col min="6409" max="6409" width="9.375" style="38" customWidth="1"/>
    <col min="6410" max="6413" width="0" style="38" hidden="1" customWidth="1"/>
    <col min="6414" max="6415" width="10.375" style="38" customWidth="1"/>
    <col min="6416" max="6416" width="0" style="38" hidden="1" customWidth="1"/>
    <col min="6417" max="6417" width="19.125" style="38" customWidth="1"/>
    <col min="6418" max="6418" width="8" style="38" bestFit="1" customWidth="1"/>
    <col min="6419" max="6419" width="21.375" style="38" bestFit="1" customWidth="1"/>
    <col min="6420" max="6420" width="24.25" style="38" customWidth="1"/>
    <col min="6421" max="6421" width="12.75" style="38" customWidth="1"/>
    <col min="6422" max="6655" width="9" style="38"/>
    <col min="6656" max="6656" width="0.375" style="38" customWidth="1"/>
    <col min="6657" max="6658" width="6.375" style="38" customWidth="1"/>
    <col min="6659" max="6659" width="2.75" style="38" customWidth="1"/>
    <col min="6660" max="6660" width="9.875" style="38" customWidth="1"/>
    <col min="6661" max="6661" width="6.75" style="38" customWidth="1"/>
    <col min="6662" max="6662" width="57" style="38" customWidth="1"/>
    <col min="6663" max="6663" width="8.375" style="38" customWidth="1"/>
    <col min="6664" max="6664" width="0" style="38" hidden="1" customWidth="1"/>
    <col min="6665" max="6665" width="9.375" style="38" customWidth="1"/>
    <col min="6666" max="6669" width="0" style="38" hidden="1" customWidth="1"/>
    <col min="6670" max="6671" width="10.375" style="38" customWidth="1"/>
    <col min="6672" max="6672" width="0" style="38" hidden="1" customWidth="1"/>
    <col min="6673" max="6673" width="19.125" style="38" customWidth="1"/>
    <col min="6674" max="6674" width="8" style="38" bestFit="1" customWidth="1"/>
    <col min="6675" max="6675" width="21.375" style="38" bestFit="1" customWidth="1"/>
    <col min="6676" max="6676" width="24.25" style="38" customWidth="1"/>
    <col min="6677" max="6677" width="12.75" style="38" customWidth="1"/>
    <col min="6678" max="6911" width="9" style="38"/>
    <col min="6912" max="6912" width="0.375" style="38" customWidth="1"/>
    <col min="6913" max="6914" width="6.375" style="38" customWidth="1"/>
    <col min="6915" max="6915" width="2.75" style="38" customWidth="1"/>
    <col min="6916" max="6916" width="9.875" style="38" customWidth="1"/>
    <col min="6917" max="6917" width="6.75" style="38" customWidth="1"/>
    <col min="6918" max="6918" width="57" style="38" customWidth="1"/>
    <col min="6919" max="6919" width="8.375" style="38" customWidth="1"/>
    <col min="6920" max="6920" width="0" style="38" hidden="1" customWidth="1"/>
    <col min="6921" max="6921" width="9.375" style="38" customWidth="1"/>
    <col min="6922" max="6925" width="0" style="38" hidden="1" customWidth="1"/>
    <col min="6926" max="6927" width="10.375" style="38" customWidth="1"/>
    <col min="6928" max="6928" width="0" style="38" hidden="1" customWidth="1"/>
    <col min="6929" max="6929" width="19.125" style="38" customWidth="1"/>
    <col min="6930" max="6930" width="8" style="38" bestFit="1" customWidth="1"/>
    <col min="6931" max="6931" width="21.375" style="38" bestFit="1" customWidth="1"/>
    <col min="6932" max="6932" width="24.25" style="38" customWidth="1"/>
    <col min="6933" max="6933" width="12.75" style="38" customWidth="1"/>
    <col min="6934" max="7167" width="9" style="38"/>
    <col min="7168" max="7168" width="0.375" style="38" customWidth="1"/>
    <col min="7169" max="7170" width="6.375" style="38" customWidth="1"/>
    <col min="7171" max="7171" width="2.75" style="38" customWidth="1"/>
    <col min="7172" max="7172" width="9.875" style="38" customWidth="1"/>
    <col min="7173" max="7173" width="6.75" style="38" customWidth="1"/>
    <col min="7174" max="7174" width="57" style="38" customWidth="1"/>
    <col min="7175" max="7175" width="8.375" style="38" customWidth="1"/>
    <col min="7176" max="7176" width="0" style="38" hidden="1" customWidth="1"/>
    <col min="7177" max="7177" width="9.375" style="38" customWidth="1"/>
    <col min="7178" max="7181" width="0" style="38" hidden="1" customWidth="1"/>
    <col min="7182" max="7183" width="10.375" style="38" customWidth="1"/>
    <col min="7184" max="7184" width="0" style="38" hidden="1" customWidth="1"/>
    <col min="7185" max="7185" width="19.125" style="38" customWidth="1"/>
    <col min="7186" max="7186" width="8" style="38" bestFit="1" customWidth="1"/>
    <col min="7187" max="7187" width="21.375" style="38" bestFit="1" customWidth="1"/>
    <col min="7188" max="7188" width="24.25" style="38" customWidth="1"/>
    <col min="7189" max="7189" width="12.75" style="38" customWidth="1"/>
    <col min="7190" max="7423" width="9" style="38"/>
    <col min="7424" max="7424" width="0.375" style="38" customWidth="1"/>
    <col min="7425" max="7426" width="6.375" style="38" customWidth="1"/>
    <col min="7427" max="7427" width="2.75" style="38" customWidth="1"/>
    <col min="7428" max="7428" width="9.875" style="38" customWidth="1"/>
    <col min="7429" max="7429" width="6.75" style="38" customWidth="1"/>
    <col min="7430" max="7430" width="57" style="38" customWidth="1"/>
    <col min="7431" max="7431" width="8.375" style="38" customWidth="1"/>
    <col min="7432" max="7432" width="0" style="38" hidden="1" customWidth="1"/>
    <col min="7433" max="7433" width="9.375" style="38" customWidth="1"/>
    <col min="7434" max="7437" width="0" style="38" hidden="1" customWidth="1"/>
    <col min="7438" max="7439" width="10.375" style="38" customWidth="1"/>
    <col min="7440" max="7440" width="0" style="38" hidden="1" customWidth="1"/>
    <col min="7441" max="7441" width="19.125" style="38" customWidth="1"/>
    <col min="7442" max="7442" width="8" style="38" bestFit="1" customWidth="1"/>
    <col min="7443" max="7443" width="21.375" style="38" bestFit="1" customWidth="1"/>
    <col min="7444" max="7444" width="24.25" style="38" customWidth="1"/>
    <col min="7445" max="7445" width="12.75" style="38" customWidth="1"/>
    <col min="7446" max="7679" width="9" style="38"/>
    <col min="7680" max="7680" width="0.375" style="38" customWidth="1"/>
    <col min="7681" max="7682" width="6.375" style="38" customWidth="1"/>
    <col min="7683" max="7683" width="2.75" style="38" customWidth="1"/>
    <col min="7684" max="7684" width="9.875" style="38" customWidth="1"/>
    <col min="7685" max="7685" width="6.75" style="38" customWidth="1"/>
    <col min="7686" max="7686" width="57" style="38" customWidth="1"/>
    <col min="7687" max="7687" width="8.375" style="38" customWidth="1"/>
    <col min="7688" max="7688" width="0" style="38" hidden="1" customWidth="1"/>
    <col min="7689" max="7689" width="9.375" style="38" customWidth="1"/>
    <col min="7690" max="7693" width="0" style="38" hidden="1" customWidth="1"/>
    <col min="7694" max="7695" width="10.375" style="38" customWidth="1"/>
    <col min="7696" max="7696" width="0" style="38" hidden="1" customWidth="1"/>
    <col min="7697" max="7697" width="19.125" style="38" customWidth="1"/>
    <col min="7698" max="7698" width="8" style="38" bestFit="1" customWidth="1"/>
    <col min="7699" max="7699" width="21.375" style="38" bestFit="1" customWidth="1"/>
    <col min="7700" max="7700" width="24.25" style="38" customWidth="1"/>
    <col min="7701" max="7701" width="12.75" style="38" customWidth="1"/>
    <col min="7702" max="7935" width="9" style="38"/>
    <col min="7936" max="7936" width="0.375" style="38" customWidth="1"/>
    <col min="7937" max="7938" width="6.375" style="38" customWidth="1"/>
    <col min="7939" max="7939" width="2.75" style="38" customWidth="1"/>
    <col min="7940" max="7940" width="9.875" style="38" customWidth="1"/>
    <col min="7941" max="7941" width="6.75" style="38" customWidth="1"/>
    <col min="7942" max="7942" width="57" style="38" customWidth="1"/>
    <col min="7943" max="7943" width="8.375" style="38" customWidth="1"/>
    <col min="7944" max="7944" width="0" style="38" hidden="1" customWidth="1"/>
    <col min="7945" max="7945" width="9.375" style="38" customWidth="1"/>
    <col min="7946" max="7949" width="0" style="38" hidden="1" customWidth="1"/>
    <col min="7950" max="7951" width="10.375" style="38" customWidth="1"/>
    <col min="7952" max="7952" width="0" style="38" hidden="1" customWidth="1"/>
    <col min="7953" max="7953" width="19.125" style="38" customWidth="1"/>
    <col min="7954" max="7954" width="8" style="38" bestFit="1" customWidth="1"/>
    <col min="7955" max="7955" width="21.375" style="38" bestFit="1" customWidth="1"/>
    <col min="7956" max="7956" width="24.25" style="38" customWidth="1"/>
    <col min="7957" max="7957" width="12.75" style="38" customWidth="1"/>
    <col min="7958" max="8191" width="9" style="38"/>
    <col min="8192" max="8192" width="0.375" style="38" customWidth="1"/>
    <col min="8193" max="8194" width="6.375" style="38" customWidth="1"/>
    <col min="8195" max="8195" width="2.75" style="38" customWidth="1"/>
    <col min="8196" max="8196" width="9.875" style="38" customWidth="1"/>
    <col min="8197" max="8197" width="6.75" style="38" customWidth="1"/>
    <col min="8198" max="8198" width="57" style="38" customWidth="1"/>
    <col min="8199" max="8199" width="8.375" style="38" customWidth="1"/>
    <col min="8200" max="8200" width="0" style="38" hidden="1" customWidth="1"/>
    <col min="8201" max="8201" width="9.375" style="38" customWidth="1"/>
    <col min="8202" max="8205" width="0" style="38" hidden="1" customWidth="1"/>
    <col min="8206" max="8207" width="10.375" style="38" customWidth="1"/>
    <col min="8208" max="8208" width="0" style="38" hidden="1" customWidth="1"/>
    <col min="8209" max="8209" width="19.125" style="38" customWidth="1"/>
    <col min="8210" max="8210" width="8" style="38" bestFit="1" customWidth="1"/>
    <col min="8211" max="8211" width="21.375" style="38" bestFit="1" customWidth="1"/>
    <col min="8212" max="8212" width="24.25" style="38" customWidth="1"/>
    <col min="8213" max="8213" width="12.75" style="38" customWidth="1"/>
    <col min="8214" max="8447" width="9" style="38"/>
    <col min="8448" max="8448" width="0.375" style="38" customWidth="1"/>
    <col min="8449" max="8450" width="6.375" style="38" customWidth="1"/>
    <col min="8451" max="8451" width="2.75" style="38" customWidth="1"/>
    <col min="8452" max="8452" width="9.875" style="38" customWidth="1"/>
    <col min="8453" max="8453" width="6.75" style="38" customWidth="1"/>
    <col min="8454" max="8454" width="57" style="38" customWidth="1"/>
    <col min="8455" max="8455" width="8.375" style="38" customWidth="1"/>
    <col min="8456" max="8456" width="0" style="38" hidden="1" customWidth="1"/>
    <col min="8457" max="8457" width="9.375" style="38" customWidth="1"/>
    <col min="8458" max="8461" width="0" style="38" hidden="1" customWidth="1"/>
    <col min="8462" max="8463" width="10.375" style="38" customWidth="1"/>
    <col min="8464" max="8464" width="0" style="38" hidden="1" customWidth="1"/>
    <col min="8465" max="8465" width="19.125" style="38" customWidth="1"/>
    <col min="8466" max="8466" width="8" style="38" bestFit="1" customWidth="1"/>
    <col min="8467" max="8467" width="21.375" style="38" bestFit="1" customWidth="1"/>
    <col min="8468" max="8468" width="24.25" style="38" customWidth="1"/>
    <col min="8469" max="8469" width="12.75" style="38" customWidth="1"/>
    <col min="8470" max="8703" width="9" style="38"/>
    <col min="8704" max="8704" width="0.375" style="38" customWidth="1"/>
    <col min="8705" max="8706" width="6.375" style="38" customWidth="1"/>
    <col min="8707" max="8707" width="2.75" style="38" customWidth="1"/>
    <col min="8708" max="8708" width="9.875" style="38" customWidth="1"/>
    <col min="8709" max="8709" width="6.75" style="38" customWidth="1"/>
    <col min="8710" max="8710" width="57" style="38" customWidth="1"/>
    <col min="8711" max="8711" width="8.375" style="38" customWidth="1"/>
    <col min="8712" max="8712" width="0" style="38" hidden="1" customWidth="1"/>
    <col min="8713" max="8713" width="9.375" style="38" customWidth="1"/>
    <col min="8714" max="8717" width="0" style="38" hidden="1" customWidth="1"/>
    <col min="8718" max="8719" width="10.375" style="38" customWidth="1"/>
    <col min="8720" max="8720" width="0" style="38" hidden="1" customWidth="1"/>
    <col min="8721" max="8721" width="19.125" style="38" customWidth="1"/>
    <col min="8722" max="8722" width="8" style="38" bestFit="1" customWidth="1"/>
    <col min="8723" max="8723" width="21.375" style="38" bestFit="1" customWidth="1"/>
    <col min="8724" max="8724" width="24.25" style="38" customWidth="1"/>
    <col min="8725" max="8725" width="12.75" style="38" customWidth="1"/>
    <col min="8726" max="8959" width="9" style="38"/>
    <col min="8960" max="8960" width="0.375" style="38" customWidth="1"/>
    <col min="8961" max="8962" width="6.375" style="38" customWidth="1"/>
    <col min="8963" max="8963" width="2.75" style="38" customWidth="1"/>
    <col min="8964" max="8964" width="9.875" style="38" customWidth="1"/>
    <col min="8965" max="8965" width="6.75" style="38" customWidth="1"/>
    <col min="8966" max="8966" width="57" style="38" customWidth="1"/>
    <col min="8967" max="8967" width="8.375" style="38" customWidth="1"/>
    <col min="8968" max="8968" width="0" style="38" hidden="1" customWidth="1"/>
    <col min="8969" max="8969" width="9.375" style="38" customWidth="1"/>
    <col min="8970" max="8973" width="0" style="38" hidden="1" customWidth="1"/>
    <col min="8974" max="8975" width="10.375" style="38" customWidth="1"/>
    <col min="8976" max="8976" width="0" style="38" hidden="1" customWidth="1"/>
    <col min="8977" max="8977" width="19.125" style="38" customWidth="1"/>
    <col min="8978" max="8978" width="8" style="38" bestFit="1" customWidth="1"/>
    <col min="8979" max="8979" width="21.375" style="38" bestFit="1" customWidth="1"/>
    <col min="8980" max="8980" width="24.25" style="38" customWidth="1"/>
    <col min="8981" max="8981" width="12.75" style="38" customWidth="1"/>
    <col min="8982" max="9215" width="9" style="38"/>
    <col min="9216" max="9216" width="0.375" style="38" customWidth="1"/>
    <col min="9217" max="9218" width="6.375" style="38" customWidth="1"/>
    <col min="9219" max="9219" width="2.75" style="38" customWidth="1"/>
    <col min="9220" max="9220" width="9.875" style="38" customWidth="1"/>
    <col min="9221" max="9221" width="6.75" style="38" customWidth="1"/>
    <col min="9222" max="9222" width="57" style="38" customWidth="1"/>
    <col min="9223" max="9223" width="8.375" style="38" customWidth="1"/>
    <col min="9224" max="9224" width="0" style="38" hidden="1" customWidth="1"/>
    <col min="9225" max="9225" width="9.375" style="38" customWidth="1"/>
    <col min="9226" max="9229" width="0" style="38" hidden="1" customWidth="1"/>
    <col min="9230" max="9231" width="10.375" style="38" customWidth="1"/>
    <col min="9232" max="9232" width="0" style="38" hidden="1" customWidth="1"/>
    <col min="9233" max="9233" width="19.125" style="38" customWidth="1"/>
    <col min="9234" max="9234" width="8" style="38" bestFit="1" customWidth="1"/>
    <col min="9235" max="9235" width="21.375" style="38" bestFit="1" customWidth="1"/>
    <col min="9236" max="9236" width="24.25" style="38" customWidth="1"/>
    <col min="9237" max="9237" width="12.75" style="38" customWidth="1"/>
    <col min="9238" max="9471" width="9" style="38"/>
    <col min="9472" max="9472" width="0.375" style="38" customWidth="1"/>
    <col min="9473" max="9474" width="6.375" style="38" customWidth="1"/>
    <col min="9475" max="9475" width="2.75" style="38" customWidth="1"/>
    <col min="9476" max="9476" width="9.875" style="38" customWidth="1"/>
    <col min="9477" max="9477" width="6.75" style="38" customWidth="1"/>
    <col min="9478" max="9478" width="57" style="38" customWidth="1"/>
    <col min="9479" max="9479" width="8.375" style="38" customWidth="1"/>
    <col min="9480" max="9480" width="0" style="38" hidden="1" customWidth="1"/>
    <col min="9481" max="9481" width="9.375" style="38" customWidth="1"/>
    <col min="9482" max="9485" width="0" style="38" hidden="1" customWidth="1"/>
    <col min="9486" max="9487" width="10.375" style="38" customWidth="1"/>
    <col min="9488" max="9488" width="0" style="38" hidden="1" customWidth="1"/>
    <col min="9489" max="9489" width="19.125" style="38" customWidth="1"/>
    <col min="9490" max="9490" width="8" style="38" bestFit="1" customWidth="1"/>
    <col min="9491" max="9491" width="21.375" style="38" bestFit="1" customWidth="1"/>
    <col min="9492" max="9492" width="24.25" style="38" customWidth="1"/>
    <col min="9493" max="9493" width="12.75" style="38" customWidth="1"/>
    <col min="9494" max="9727" width="9" style="38"/>
    <col min="9728" max="9728" width="0.375" style="38" customWidth="1"/>
    <col min="9729" max="9730" width="6.375" style="38" customWidth="1"/>
    <col min="9731" max="9731" width="2.75" style="38" customWidth="1"/>
    <col min="9732" max="9732" width="9.875" style="38" customWidth="1"/>
    <col min="9733" max="9733" width="6.75" style="38" customWidth="1"/>
    <col min="9734" max="9734" width="57" style="38" customWidth="1"/>
    <col min="9735" max="9735" width="8.375" style="38" customWidth="1"/>
    <col min="9736" max="9736" width="0" style="38" hidden="1" customWidth="1"/>
    <col min="9737" max="9737" width="9.375" style="38" customWidth="1"/>
    <col min="9738" max="9741" width="0" style="38" hidden="1" customWidth="1"/>
    <col min="9742" max="9743" width="10.375" style="38" customWidth="1"/>
    <col min="9744" max="9744" width="0" style="38" hidden="1" customWidth="1"/>
    <col min="9745" max="9745" width="19.125" style="38" customWidth="1"/>
    <col min="9746" max="9746" width="8" style="38" bestFit="1" customWidth="1"/>
    <col min="9747" max="9747" width="21.375" style="38" bestFit="1" customWidth="1"/>
    <col min="9748" max="9748" width="24.25" style="38" customWidth="1"/>
    <col min="9749" max="9749" width="12.75" style="38" customWidth="1"/>
    <col min="9750" max="9983" width="9" style="38"/>
    <col min="9984" max="9984" width="0.375" style="38" customWidth="1"/>
    <col min="9985" max="9986" width="6.375" style="38" customWidth="1"/>
    <col min="9987" max="9987" width="2.75" style="38" customWidth="1"/>
    <col min="9988" max="9988" width="9.875" style="38" customWidth="1"/>
    <col min="9989" max="9989" width="6.75" style="38" customWidth="1"/>
    <col min="9990" max="9990" width="57" style="38" customWidth="1"/>
    <col min="9991" max="9991" width="8.375" style="38" customWidth="1"/>
    <col min="9992" max="9992" width="0" style="38" hidden="1" customWidth="1"/>
    <col min="9993" max="9993" width="9.375" style="38" customWidth="1"/>
    <col min="9994" max="9997" width="0" style="38" hidden="1" customWidth="1"/>
    <col min="9998" max="9999" width="10.375" style="38" customWidth="1"/>
    <col min="10000" max="10000" width="0" style="38" hidden="1" customWidth="1"/>
    <col min="10001" max="10001" width="19.125" style="38" customWidth="1"/>
    <col min="10002" max="10002" width="8" style="38" bestFit="1" customWidth="1"/>
    <col min="10003" max="10003" width="21.375" style="38" bestFit="1" customWidth="1"/>
    <col min="10004" max="10004" width="24.25" style="38" customWidth="1"/>
    <col min="10005" max="10005" width="12.75" style="38" customWidth="1"/>
    <col min="10006" max="10239" width="9" style="38"/>
    <col min="10240" max="10240" width="0.375" style="38" customWidth="1"/>
    <col min="10241" max="10242" width="6.375" style="38" customWidth="1"/>
    <col min="10243" max="10243" width="2.75" style="38" customWidth="1"/>
    <col min="10244" max="10244" width="9.875" style="38" customWidth="1"/>
    <col min="10245" max="10245" width="6.75" style="38" customWidth="1"/>
    <col min="10246" max="10246" width="57" style="38" customWidth="1"/>
    <col min="10247" max="10247" width="8.375" style="38" customWidth="1"/>
    <col min="10248" max="10248" width="0" style="38" hidden="1" customWidth="1"/>
    <col min="10249" max="10249" width="9.375" style="38" customWidth="1"/>
    <col min="10250" max="10253" width="0" style="38" hidden="1" customWidth="1"/>
    <col min="10254" max="10255" width="10.375" style="38" customWidth="1"/>
    <col min="10256" max="10256" width="0" style="38" hidden="1" customWidth="1"/>
    <col min="10257" max="10257" width="19.125" style="38" customWidth="1"/>
    <col min="10258" max="10258" width="8" style="38" bestFit="1" customWidth="1"/>
    <col min="10259" max="10259" width="21.375" style="38" bestFit="1" customWidth="1"/>
    <col min="10260" max="10260" width="24.25" style="38" customWidth="1"/>
    <col min="10261" max="10261" width="12.75" style="38" customWidth="1"/>
    <col min="10262" max="10495" width="9" style="38"/>
    <col min="10496" max="10496" width="0.375" style="38" customWidth="1"/>
    <col min="10497" max="10498" width="6.375" style="38" customWidth="1"/>
    <col min="10499" max="10499" width="2.75" style="38" customWidth="1"/>
    <col min="10500" max="10500" width="9.875" style="38" customWidth="1"/>
    <col min="10501" max="10501" width="6.75" style="38" customWidth="1"/>
    <col min="10502" max="10502" width="57" style="38" customWidth="1"/>
    <col min="10503" max="10503" width="8.375" style="38" customWidth="1"/>
    <col min="10504" max="10504" width="0" style="38" hidden="1" customWidth="1"/>
    <col min="10505" max="10505" width="9.375" style="38" customWidth="1"/>
    <col min="10506" max="10509" width="0" style="38" hidden="1" customWidth="1"/>
    <col min="10510" max="10511" width="10.375" style="38" customWidth="1"/>
    <col min="10512" max="10512" width="0" style="38" hidden="1" customWidth="1"/>
    <col min="10513" max="10513" width="19.125" style="38" customWidth="1"/>
    <col min="10514" max="10514" width="8" style="38" bestFit="1" customWidth="1"/>
    <col min="10515" max="10515" width="21.375" style="38" bestFit="1" customWidth="1"/>
    <col min="10516" max="10516" width="24.25" style="38" customWidth="1"/>
    <col min="10517" max="10517" width="12.75" style="38" customWidth="1"/>
    <col min="10518" max="10751" width="9" style="38"/>
    <col min="10752" max="10752" width="0.375" style="38" customWidth="1"/>
    <col min="10753" max="10754" width="6.375" style="38" customWidth="1"/>
    <col min="10755" max="10755" width="2.75" style="38" customWidth="1"/>
    <col min="10756" max="10756" width="9.875" style="38" customWidth="1"/>
    <col min="10757" max="10757" width="6.75" style="38" customWidth="1"/>
    <col min="10758" max="10758" width="57" style="38" customWidth="1"/>
    <col min="10759" max="10759" width="8.375" style="38" customWidth="1"/>
    <col min="10760" max="10760" width="0" style="38" hidden="1" customWidth="1"/>
    <col min="10761" max="10761" width="9.375" style="38" customWidth="1"/>
    <col min="10762" max="10765" width="0" style="38" hidden="1" customWidth="1"/>
    <col min="10766" max="10767" width="10.375" style="38" customWidth="1"/>
    <col min="10768" max="10768" width="0" style="38" hidden="1" customWidth="1"/>
    <col min="10769" max="10769" width="19.125" style="38" customWidth="1"/>
    <col min="10770" max="10770" width="8" style="38" bestFit="1" customWidth="1"/>
    <col min="10771" max="10771" width="21.375" style="38" bestFit="1" customWidth="1"/>
    <col min="10772" max="10772" width="24.25" style="38" customWidth="1"/>
    <col min="10773" max="10773" width="12.75" style="38" customWidth="1"/>
    <col min="10774" max="11007" width="9" style="38"/>
    <col min="11008" max="11008" width="0.375" style="38" customWidth="1"/>
    <col min="11009" max="11010" width="6.375" style="38" customWidth="1"/>
    <col min="11011" max="11011" width="2.75" style="38" customWidth="1"/>
    <col min="11012" max="11012" width="9.875" style="38" customWidth="1"/>
    <col min="11013" max="11013" width="6.75" style="38" customWidth="1"/>
    <col min="11014" max="11014" width="57" style="38" customWidth="1"/>
    <col min="11015" max="11015" width="8.375" style="38" customWidth="1"/>
    <col min="11016" max="11016" width="0" style="38" hidden="1" customWidth="1"/>
    <col min="11017" max="11017" width="9.375" style="38" customWidth="1"/>
    <col min="11018" max="11021" width="0" style="38" hidden="1" customWidth="1"/>
    <col min="11022" max="11023" width="10.375" style="38" customWidth="1"/>
    <col min="11024" max="11024" width="0" style="38" hidden="1" customWidth="1"/>
    <col min="11025" max="11025" width="19.125" style="38" customWidth="1"/>
    <col min="11026" max="11026" width="8" style="38" bestFit="1" customWidth="1"/>
    <col min="11027" max="11027" width="21.375" style="38" bestFit="1" customWidth="1"/>
    <col min="11028" max="11028" width="24.25" style="38" customWidth="1"/>
    <col min="11029" max="11029" width="12.75" style="38" customWidth="1"/>
    <col min="11030" max="11263" width="9" style="38"/>
    <col min="11264" max="11264" width="0.375" style="38" customWidth="1"/>
    <col min="11265" max="11266" width="6.375" style="38" customWidth="1"/>
    <col min="11267" max="11267" width="2.75" style="38" customWidth="1"/>
    <col min="11268" max="11268" width="9.875" style="38" customWidth="1"/>
    <col min="11269" max="11269" width="6.75" style="38" customWidth="1"/>
    <col min="11270" max="11270" width="57" style="38" customWidth="1"/>
    <col min="11271" max="11271" width="8.375" style="38" customWidth="1"/>
    <col min="11272" max="11272" width="0" style="38" hidden="1" customWidth="1"/>
    <col min="11273" max="11273" width="9.375" style="38" customWidth="1"/>
    <col min="11274" max="11277" width="0" style="38" hidden="1" customWidth="1"/>
    <col min="11278" max="11279" width="10.375" style="38" customWidth="1"/>
    <col min="11280" max="11280" width="0" style="38" hidden="1" customWidth="1"/>
    <col min="11281" max="11281" width="19.125" style="38" customWidth="1"/>
    <col min="11282" max="11282" width="8" style="38" bestFit="1" customWidth="1"/>
    <col min="11283" max="11283" width="21.375" style="38" bestFit="1" customWidth="1"/>
    <col min="11284" max="11284" width="24.25" style="38" customWidth="1"/>
    <col min="11285" max="11285" width="12.75" style="38" customWidth="1"/>
    <col min="11286" max="11519" width="9" style="38"/>
    <col min="11520" max="11520" width="0.375" style="38" customWidth="1"/>
    <col min="11521" max="11522" width="6.375" style="38" customWidth="1"/>
    <col min="11523" max="11523" width="2.75" style="38" customWidth="1"/>
    <col min="11524" max="11524" width="9.875" style="38" customWidth="1"/>
    <col min="11525" max="11525" width="6.75" style="38" customWidth="1"/>
    <col min="11526" max="11526" width="57" style="38" customWidth="1"/>
    <col min="11527" max="11527" width="8.375" style="38" customWidth="1"/>
    <col min="11528" max="11528" width="0" style="38" hidden="1" customWidth="1"/>
    <col min="11529" max="11529" width="9.375" style="38" customWidth="1"/>
    <col min="11530" max="11533" width="0" style="38" hidden="1" customWidth="1"/>
    <col min="11534" max="11535" width="10.375" style="38" customWidth="1"/>
    <col min="11536" max="11536" width="0" style="38" hidden="1" customWidth="1"/>
    <col min="11537" max="11537" width="19.125" style="38" customWidth="1"/>
    <col min="11538" max="11538" width="8" style="38" bestFit="1" customWidth="1"/>
    <col min="11539" max="11539" width="21.375" style="38" bestFit="1" customWidth="1"/>
    <col min="11540" max="11540" width="24.25" style="38" customWidth="1"/>
    <col min="11541" max="11541" width="12.75" style="38" customWidth="1"/>
    <col min="11542" max="11775" width="9" style="38"/>
    <col min="11776" max="11776" width="0.375" style="38" customWidth="1"/>
    <col min="11777" max="11778" width="6.375" style="38" customWidth="1"/>
    <col min="11779" max="11779" width="2.75" style="38" customWidth="1"/>
    <col min="11780" max="11780" width="9.875" style="38" customWidth="1"/>
    <col min="11781" max="11781" width="6.75" style="38" customWidth="1"/>
    <col min="11782" max="11782" width="57" style="38" customWidth="1"/>
    <col min="11783" max="11783" width="8.375" style="38" customWidth="1"/>
    <col min="11784" max="11784" width="0" style="38" hidden="1" customWidth="1"/>
    <col min="11785" max="11785" width="9.375" style="38" customWidth="1"/>
    <col min="11786" max="11789" width="0" style="38" hidden="1" customWidth="1"/>
    <col min="11790" max="11791" width="10.375" style="38" customWidth="1"/>
    <col min="11792" max="11792" width="0" style="38" hidden="1" customWidth="1"/>
    <col min="11793" max="11793" width="19.125" style="38" customWidth="1"/>
    <col min="11794" max="11794" width="8" style="38" bestFit="1" customWidth="1"/>
    <col min="11795" max="11795" width="21.375" style="38" bestFit="1" customWidth="1"/>
    <col min="11796" max="11796" width="24.25" style="38" customWidth="1"/>
    <col min="11797" max="11797" width="12.75" style="38" customWidth="1"/>
    <col min="11798" max="12031" width="9" style="38"/>
    <col min="12032" max="12032" width="0.375" style="38" customWidth="1"/>
    <col min="12033" max="12034" width="6.375" style="38" customWidth="1"/>
    <col min="12035" max="12035" width="2.75" style="38" customWidth="1"/>
    <col min="12036" max="12036" width="9.875" style="38" customWidth="1"/>
    <col min="12037" max="12037" width="6.75" style="38" customWidth="1"/>
    <col min="12038" max="12038" width="57" style="38" customWidth="1"/>
    <col min="12039" max="12039" width="8.375" style="38" customWidth="1"/>
    <col min="12040" max="12040" width="0" style="38" hidden="1" customWidth="1"/>
    <col min="12041" max="12041" width="9.375" style="38" customWidth="1"/>
    <col min="12042" max="12045" width="0" style="38" hidden="1" customWidth="1"/>
    <col min="12046" max="12047" width="10.375" style="38" customWidth="1"/>
    <col min="12048" max="12048" width="0" style="38" hidden="1" customWidth="1"/>
    <col min="12049" max="12049" width="19.125" style="38" customWidth="1"/>
    <col min="12050" max="12050" width="8" style="38" bestFit="1" customWidth="1"/>
    <col min="12051" max="12051" width="21.375" style="38" bestFit="1" customWidth="1"/>
    <col min="12052" max="12052" width="24.25" style="38" customWidth="1"/>
    <col min="12053" max="12053" width="12.75" style="38" customWidth="1"/>
    <col min="12054" max="12287" width="9" style="38"/>
    <col min="12288" max="12288" width="0.375" style="38" customWidth="1"/>
    <col min="12289" max="12290" width="6.375" style="38" customWidth="1"/>
    <col min="12291" max="12291" width="2.75" style="38" customWidth="1"/>
    <col min="12292" max="12292" width="9.875" style="38" customWidth="1"/>
    <col min="12293" max="12293" width="6.75" style="38" customWidth="1"/>
    <col min="12294" max="12294" width="57" style="38" customWidth="1"/>
    <col min="12295" max="12295" width="8.375" style="38" customWidth="1"/>
    <col min="12296" max="12296" width="0" style="38" hidden="1" customWidth="1"/>
    <col min="12297" max="12297" width="9.375" style="38" customWidth="1"/>
    <col min="12298" max="12301" width="0" style="38" hidden="1" customWidth="1"/>
    <col min="12302" max="12303" width="10.375" style="38" customWidth="1"/>
    <col min="12304" max="12304" width="0" style="38" hidden="1" customWidth="1"/>
    <col min="12305" max="12305" width="19.125" style="38" customWidth="1"/>
    <col min="12306" max="12306" width="8" style="38" bestFit="1" customWidth="1"/>
    <col min="12307" max="12307" width="21.375" style="38" bestFit="1" customWidth="1"/>
    <col min="12308" max="12308" width="24.25" style="38" customWidth="1"/>
    <col min="12309" max="12309" width="12.75" style="38" customWidth="1"/>
    <col min="12310" max="12543" width="9" style="38"/>
    <col min="12544" max="12544" width="0.375" style="38" customWidth="1"/>
    <col min="12545" max="12546" width="6.375" style="38" customWidth="1"/>
    <col min="12547" max="12547" width="2.75" style="38" customWidth="1"/>
    <col min="12548" max="12548" width="9.875" style="38" customWidth="1"/>
    <col min="12549" max="12549" width="6.75" style="38" customWidth="1"/>
    <col min="12550" max="12550" width="57" style="38" customWidth="1"/>
    <col min="12551" max="12551" width="8.375" style="38" customWidth="1"/>
    <col min="12552" max="12552" width="0" style="38" hidden="1" customWidth="1"/>
    <col min="12553" max="12553" width="9.375" style="38" customWidth="1"/>
    <col min="12554" max="12557" width="0" style="38" hidden="1" customWidth="1"/>
    <col min="12558" max="12559" width="10.375" style="38" customWidth="1"/>
    <col min="12560" max="12560" width="0" style="38" hidden="1" customWidth="1"/>
    <col min="12561" max="12561" width="19.125" style="38" customWidth="1"/>
    <col min="12562" max="12562" width="8" style="38" bestFit="1" customWidth="1"/>
    <col min="12563" max="12563" width="21.375" style="38" bestFit="1" customWidth="1"/>
    <col min="12564" max="12564" width="24.25" style="38" customWidth="1"/>
    <col min="12565" max="12565" width="12.75" style="38" customWidth="1"/>
    <col min="12566" max="12799" width="9" style="38"/>
    <col min="12800" max="12800" width="0.375" style="38" customWidth="1"/>
    <col min="12801" max="12802" width="6.375" style="38" customWidth="1"/>
    <col min="12803" max="12803" width="2.75" style="38" customWidth="1"/>
    <col min="12804" max="12804" width="9.875" style="38" customWidth="1"/>
    <col min="12805" max="12805" width="6.75" style="38" customWidth="1"/>
    <col min="12806" max="12806" width="57" style="38" customWidth="1"/>
    <col min="12807" max="12807" width="8.375" style="38" customWidth="1"/>
    <col min="12808" max="12808" width="0" style="38" hidden="1" customWidth="1"/>
    <col min="12809" max="12809" width="9.375" style="38" customWidth="1"/>
    <col min="12810" max="12813" width="0" style="38" hidden="1" customWidth="1"/>
    <col min="12814" max="12815" width="10.375" style="38" customWidth="1"/>
    <col min="12816" max="12816" width="0" style="38" hidden="1" customWidth="1"/>
    <col min="12817" max="12817" width="19.125" style="38" customWidth="1"/>
    <col min="12818" max="12818" width="8" style="38" bestFit="1" customWidth="1"/>
    <col min="12819" max="12819" width="21.375" style="38" bestFit="1" customWidth="1"/>
    <col min="12820" max="12820" width="24.25" style="38" customWidth="1"/>
    <col min="12821" max="12821" width="12.75" style="38" customWidth="1"/>
    <col min="12822" max="13055" width="9" style="38"/>
    <col min="13056" max="13056" width="0.375" style="38" customWidth="1"/>
    <col min="13057" max="13058" width="6.375" style="38" customWidth="1"/>
    <col min="13059" max="13059" width="2.75" style="38" customWidth="1"/>
    <col min="13060" max="13060" width="9.875" style="38" customWidth="1"/>
    <col min="13061" max="13061" width="6.75" style="38" customWidth="1"/>
    <col min="13062" max="13062" width="57" style="38" customWidth="1"/>
    <col min="13063" max="13063" width="8.375" style="38" customWidth="1"/>
    <col min="13064" max="13064" width="0" style="38" hidden="1" customWidth="1"/>
    <col min="13065" max="13065" width="9.375" style="38" customWidth="1"/>
    <col min="13066" max="13069" width="0" style="38" hidden="1" customWidth="1"/>
    <col min="13070" max="13071" width="10.375" style="38" customWidth="1"/>
    <col min="13072" max="13072" width="0" style="38" hidden="1" customWidth="1"/>
    <col min="13073" max="13073" width="19.125" style="38" customWidth="1"/>
    <col min="13074" max="13074" width="8" style="38" bestFit="1" customWidth="1"/>
    <col min="13075" max="13075" width="21.375" style="38" bestFit="1" customWidth="1"/>
    <col min="13076" max="13076" width="24.25" style="38" customWidth="1"/>
    <col min="13077" max="13077" width="12.75" style="38" customWidth="1"/>
    <col min="13078" max="13311" width="9" style="38"/>
    <col min="13312" max="13312" width="0.375" style="38" customWidth="1"/>
    <col min="13313" max="13314" width="6.375" style="38" customWidth="1"/>
    <col min="13315" max="13315" width="2.75" style="38" customWidth="1"/>
    <col min="13316" max="13316" width="9.875" style="38" customWidth="1"/>
    <col min="13317" max="13317" width="6.75" style="38" customWidth="1"/>
    <col min="13318" max="13318" width="57" style="38" customWidth="1"/>
    <col min="13319" max="13319" width="8.375" style="38" customWidth="1"/>
    <col min="13320" max="13320" width="0" style="38" hidden="1" customWidth="1"/>
    <col min="13321" max="13321" width="9.375" style="38" customWidth="1"/>
    <col min="13322" max="13325" width="0" style="38" hidden="1" customWidth="1"/>
    <col min="13326" max="13327" width="10.375" style="38" customWidth="1"/>
    <col min="13328" max="13328" width="0" style="38" hidden="1" customWidth="1"/>
    <col min="13329" max="13329" width="19.125" style="38" customWidth="1"/>
    <col min="13330" max="13330" width="8" style="38" bestFit="1" customWidth="1"/>
    <col min="13331" max="13331" width="21.375" style="38" bestFit="1" customWidth="1"/>
    <col min="13332" max="13332" width="24.25" style="38" customWidth="1"/>
    <col min="13333" max="13333" width="12.75" style="38" customWidth="1"/>
    <col min="13334" max="13567" width="9" style="38"/>
    <col min="13568" max="13568" width="0.375" style="38" customWidth="1"/>
    <col min="13569" max="13570" width="6.375" style="38" customWidth="1"/>
    <col min="13571" max="13571" width="2.75" style="38" customWidth="1"/>
    <col min="13572" max="13572" width="9.875" style="38" customWidth="1"/>
    <col min="13573" max="13573" width="6.75" style="38" customWidth="1"/>
    <col min="13574" max="13574" width="57" style="38" customWidth="1"/>
    <col min="13575" max="13575" width="8.375" style="38" customWidth="1"/>
    <col min="13576" max="13576" width="0" style="38" hidden="1" customWidth="1"/>
    <col min="13577" max="13577" width="9.375" style="38" customWidth="1"/>
    <col min="13578" max="13581" width="0" style="38" hidden="1" customWidth="1"/>
    <col min="13582" max="13583" width="10.375" style="38" customWidth="1"/>
    <col min="13584" max="13584" width="0" style="38" hidden="1" customWidth="1"/>
    <col min="13585" max="13585" width="19.125" style="38" customWidth="1"/>
    <col min="13586" max="13586" width="8" style="38" bestFit="1" customWidth="1"/>
    <col min="13587" max="13587" width="21.375" style="38" bestFit="1" customWidth="1"/>
    <col min="13588" max="13588" width="24.25" style="38" customWidth="1"/>
    <col min="13589" max="13589" width="12.75" style="38" customWidth="1"/>
    <col min="13590" max="13823" width="9" style="38"/>
    <col min="13824" max="13824" width="0.375" style="38" customWidth="1"/>
    <col min="13825" max="13826" width="6.375" style="38" customWidth="1"/>
    <col min="13827" max="13827" width="2.75" style="38" customWidth="1"/>
    <col min="13828" max="13828" width="9.875" style="38" customWidth="1"/>
    <col min="13829" max="13829" width="6.75" style="38" customWidth="1"/>
    <col min="13830" max="13830" width="57" style="38" customWidth="1"/>
    <col min="13831" max="13831" width="8.375" style="38" customWidth="1"/>
    <col min="13832" max="13832" width="0" style="38" hidden="1" customWidth="1"/>
    <col min="13833" max="13833" width="9.375" style="38" customWidth="1"/>
    <col min="13834" max="13837" width="0" style="38" hidden="1" customWidth="1"/>
    <col min="13838" max="13839" width="10.375" style="38" customWidth="1"/>
    <col min="13840" max="13840" width="0" style="38" hidden="1" customWidth="1"/>
    <col min="13841" max="13841" width="19.125" style="38" customWidth="1"/>
    <col min="13842" max="13842" width="8" style="38" bestFit="1" customWidth="1"/>
    <col min="13843" max="13843" width="21.375" style="38" bestFit="1" customWidth="1"/>
    <col min="13844" max="13844" width="24.25" style="38" customWidth="1"/>
    <col min="13845" max="13845" width="12.75" style="38" customWidth="1"/>
    <col min="13846" max="14079" width="9" style="38"/>
    <col min="14080" max="14080" width="0.375" style="38" customWidth="1"/>
    <col min="14081" max="14082" width="6.375" style="38" customWidth="1"/>
    <col min="14083" max="14083" width="2.75" style="38" customWidth="1"/>
    <col min="14084" max="14084" width="9.875" style="38" customWidth="1"/>
    <col min="14085" max="14085" width="6.75" style="38" customWidth="1"/>
    <col min="14086" max="14086" width="57" style="38" customWidth="1"/>
    <col min="14087" max="14087" width="8.375" style="38" customWidth="1"/>
    <col min="14088" max="14088" width="0" style="38" hidden="1" customWidth="1"/>
    <col min="14089" max="14089" width="9.375" style="38" customWidth="1"/>
    <col min="14090" max="14093" width="0" style="38" hidden="1" customWidth="1"/>
    <col min="14094" max="14095" width="10.375" style="38" customWidth="1"/>
    <col min="14096" max="14096" width="0" style="38" hidden="1" customWidth="1"/>
    <col min="14097" max="14097" width="19.125" style="38" customWidth="1"/>
    <col min="14098" max="14098" width="8" style="38" bestFit="1" customWidth="1"/>
    <col min="14099" max="14099" width="21.375" style="38" bestFit="1" customWidth="1"/>
    <col min="14100" max="14100" width="24.25" style="38" customWidth="1"/>
    <col min="14101" max="14101" width="12.75" style="38" customWidth="1"/>
    <col min="14102" max="14335" width="9" style="38"/>
    <col min="14336" max="14336" width="0.375" style="38" customWidth="1"/>
    <col min="14337" max="14338" width="6.375" style="38" customWidth="1"/>
    <col min="14339" max="14339" width="2.75" style="38" customWidth="1"/>
    <col min="14340" max="14340" width="9.875" style="38" customWidth="1"/>
    <col min="14341" max="14341" width="6.75" style="38" customWidth="1"/>
    <col min="14342" max="14342" width="57" style="38" customWidth="1"/>
    <col min="14343" max="14343" width="8.375" style="38" customWidth="1"/>
    <col min="14344" max="14344" width="0" style="38" hidden="1" customWidth="1"/>
    <col min="14345" max="14345" width="9.375" style="38" customWidth="1"/>
    <col min="14346" max="14349" width="0" style="38" hidden="1" customWidth="1"/>
    <col min="14350" max="14351" width="10.375" style="38" customWidth="1"/>
    <col min="14352" max="14352" width="0" style="38" hidden="1" customWidth="1"/>
    <col min="14353" max="14353" width="19.125" style="38" customWidth="1"/>
    <col min="14354" max="14354" width="8" style="38" bestFit="1" customWidth="1"/>
    <col min="14355" max="14355" width="21.375" style="38" bestFit="1" customWidth="1"/>
    <col min="14356" max="14356" width="24.25" style="38" customWidth="1"/>
    <col min="14357" max="14357" width="12.75" style="38" customWidth="1"/>
    <col min="14358" max="14591" width="9" style="38"/>
    <col min="14592" max="14592" width="0.375" style="38" customWidth="1"/>
    <col min="14593" max="14594" width="6.375" style="38" customWidth="1"/>
    <col min="14595" max="14595" width="2.75" style="38" customWidth="1"/>
    <col min="14596" max="14596" width="9.875" style="38" customWidth="1"/>
    <col min="14597" max="14597" width="6.75" style="38" customWidth="1"/>
    <col min="14598" max="14598" width="57" style="38" customWidth="1"/>
    <col min="14599" max="14599" width="8.375" style="38" customWidth="1"/>
    <col min="14600" max="14600" width="0" style="38" hidden="1" customWidth="1"/>
    <col min="14601" max="14601" width="9.375" style="38" customWidth="1"/>
    <col min="14602" max="14605" width="0" style="38" hidden="1" customWidth="1"/>
    <col min="14606" max="14607" width="10.375" style="38" customWidth="1"/>
    <col min="14608" max="14608" width="0" style="38" hidden="1" customWidth="1"/>
    <col min="14609" max="14609" width="19.125" style="38" customWidth="1"/>
    <col min="14610" max="14610" width="8" style="38" bestFit="1" customWidth="1"/>
    <col min="14611" max="14611" width="21.375" style="38" bestFit="1" customWidth="1"/>
    <col min="14612" max="14612" width="24.25" style="38" customWidth="1"/>
    <col min="14613" max="14613" width="12.75" style="38" customWidth="1"/>
    <col min="14614" max="14847" width="9" style="38"/>
    <col min="14848" max="14848" width="0.375" style="38" customWidth="1"/>
    <col min="14849" max="14850" width="6.375" style="38" customWidth="1"/>
    <col min="14851" max="14851" width="2.75" style="38" customWidth="1"/>
    <col min="14852" max="14852" width="9.875" style="38" customWidth="1"/>
    <col min="14853" max="14853" width="6.75" style="38" customWidth="1"/>
    <col min="14854" max="14854" width="57" style="38" customWidth="1"/>
    <col min="14855" max="14855" width="8.375" style="38" customWidth="1"/>
    <col min="14856" max="14856" width="0" style="38" hidden="1" customWidth="1"/>
    <col min="14857" max="14857" width="9.375" style="38" customWidth="1"/>
    <col min="14858" max="14861" width="0" style="38" hidden="1" customWidth="1"/>
    <col min="14862" max="14863" width="10.375" style="38" customWidth="1"/>
    <col min="14864" max="14864" width="0" style="38" hidden="1" customWidth="1"/>
    <col min="14865" max="14865" width="19.125" style="38" customWidth="1"/>
    <col min="14866" max="14866" width="8" style="38" bestFit="1" customWidth="1"/>
    <col min="14867" max="14867" width="21.375" style="38" bestFit="1" customWidth="1"/>
    <col min="14868" max="14868" width="24.25" style="38" customWidth="1"/>
    <col min="14869" max="14869" width="12.75" style="38" customWidth="1"/>
    <col min="14870" max="15103" width="9" style="38"/>
    <col min="15104" max="15104" width="0.375" style="38" customWidth="1"/>
    <col min="15105" max="15106" width="6.375" style="38" customWidth="1"/>
    <col min="15107" max="15107" width="2.75" style="38" customWidth="1"/>
    <col min="15108" max="15108" width="9.875" style="38" customWidth="1"/>
    <col min="15109" max="15109" width="6.75" style="38" customWidth="1"/>
    <col min="15110" max="15110" width="57" style="38" customWidth="1"/>
    <col min="15111" max="15111" width="8.375" style="38" customWidth="1"/>
    <col min="15112" max="15112" width="0" style="38" hidden="1" customWidth="1"/>
    <col min="15113" max="15113" width="9.375" style="38" customWidth="1"/>
    <col min="15114" max="15117" width="0" style="38" hidden="1" customWidth="1"/>
    <col min="15118" max="15119" width="10.375" style="38" customWidth="1"/>
    <col min="15120" max="15120" width="0" style="38" hidden="1" customWidth="1"/>
    <col min="15121" max="15121" width="19.125" style="38" customWidth="1"/>
    <col min="15122" max="15122" width="8" style="38" bestFit="1" customWidth="1"/>
    <col min="15123" max="15123" width="21.375" style="38" bestFit="1" customWidth="1"/>
    <col min="15124" max="15124" width="24.25" style="38" customWidth="1"/>
    <col min="15125" max="15125" width="12.75" style="38" customWidth="1"/>
    <col min="15126" max="15359" width="9" style="38"/>
    <col min="15360" max="15360" width="0.375" style="38" customWidth="1"/>
    <col min="15361" max="15362" width="6.375" style="38" customWidth="1"/>
    <col min="15363" max="15363" width="2.75" style="38" customWidth="1"/>
    <col min="15364" max="15364" width="9.875" style="38" customWidth="1"/>
    <col min="15365" max="15365" width="6.75" style="38" customWidth="1"/>
    <col min="15366" max="15366" width="57" style="38" customWidth="1"/>
    <col min="15367" max="15367" width="8.375" style="38" customWidth="1"/>
    <col min="15368" max="15368" width="0" style="38" hidden="1" customWidth="1"/>
    <col min="15369" max="15369" width="9.375" style="38" customWidth="1"/>
    <col min="15370" max="15373" width="0" style="38" hidden="1" customWidth="1"/>
    <col min="15374" max="15375" width="10.375" style="38" customWidth="1"/>
    <col min="15376" max="15376" width="0" style="38" hidden="1" customWidth="1"/>
    <col min="15377" max="15377" width="19.125" style="38" customWidth="1"/>
    <col min="15378" max="15378" width="8" style="38" bestFit="1" customWidth="1"/>
    <col min="15379" max="15379" width="21.375" style="38" bestFit="1" customWidth="1"/>
    <col min="15380" max="15380" width="24.25" style="38" customWidth="1"/>
    <col min="15381" max="15381" width="12.75" style="38" customWidth="1"/>
    <col min="15382" max="15615" width="9" style="38"/>
    <col min="15616" max="15616" width="0.375" style="38" customWidth="1"/>
    <col min="15617" max="15618" width="6.375" style="38" customWidth="1"/>
    <col min="15619" max="15619" width="2.75" style="38" customWidth="1"/>
    <col min="15620" max="15620" width="9.875" style="38" customWidth="1"/>
    <col min="15621" max="15621" width="6.75" style="38" customWidth="1"/>
    <col min="15622" max="15622" width="57" style="38" customWidth="1"/>
    <col min="15623" max="15623" width="8.375" style="38" customWidth="1"/>
    <col min="15624" max="15624" width="0" style="38" hidden="1" customWidth="1"/>
    <col min="15625" max="15625" width="9.375" style="38" customWidth="1"/>
    <col min="15626" max="15629" width="0" style="38" hidden="1" customWidth="1"/>
    <col min="15630" max="15631" width="10.375" style="38" customWidth="1"/>
    <col min="15632" max="15632" width="0" style="38" hidden="1" customWidth="1"/>
    <col min="15633" max="15633" width="19.125" style="38" customWidth="1"/>
    <col min="15634" max="15634" width="8" style="38" bestFit="1" customWidth="1"/>
    <col min="15635" max="15635" width="21.375" style="38" bestFit="1" customWidth="1"/>
    <col min="15636" max="15636" width="24.25" style="38" customWidth="1"/>
    <col min="15637" max="15637" width="12.75" style="38" customWidth="1"/>
    <col min="15638" max="15871" width="9" style="38"/>
    <col min="15872" max="15872" width="0.375" style="38" customWidth="1"/>
    <col min="15873" max="15874" width="6.375" style="38" customWidth="1"/>
    <col min="15875" max="15875" width="2.75" style="38" customWidth="1"/>
    <col min="15876" max="15876" width="9.875" style="38" customWidth="1"/>
    <col min="15877" max="15877" width="6.75" style="38" customWidth="1"/>
    <col min="15878" max="15878" width="57" style="38" customWidth="1"/>
    <col min="15879" max="15879" width="8.375" style="38" customWidth="1"/>
    <col min="15880" max="15880" width="0" style="38" hidden="1" customWidth="1"/>
    <col min="15881" max="15881" width="9.375" style="38" customWidth="1"/>
    <col min="15882" max="15885" width="0" style="38" hidden="1" customWidth="1"/>
    <col min="15886" max="15887" width="10.375" style="38" customWidth="1"/>
    <col min="15888" max="15888" width="0" style="38" hidden="1" customWidth="1"/>
    <col min="15889" max="15889" width="19.125" style="38" customWidth="1"/>
    <col min="15890" max="15890" width="8" style="38" bestFit="1" customWidth="1"/>
    <col min="15891" max="15891" width="21.375" style="38" bestFit="1" customWidth="1"/>
    <col min="15892" max="15892" width="24.25" style="38" customWidth="1"/>
    <col min="15893" max="15893" width="12.75" style="38" customWidth="1"/>
    <col min="15894" max="16127" width="9" style="38"/>
    <col min="16128" max="16128" width="0.375" style="38" customWidth="1"/>
    <col min="16129" max="16130" width="6.375" style="38" customWidth="1"/>
    <col min="16131" max="16131" width="2.75" style="38" customWidth="1"/>
    <col min="16132" max="16132" width="9.875" style="38" customWidth="1"/>
    <col min="16133" max="16133" width="6.75" style="38" customWidth="1"/>
    <col min="16134" max="16134" width="57" style="38" customWidth="1"/>
    <col min="16135" max="16135" width="8.375" style="38" customWidth="1"/>
    <col min="16136" max="16136" width="0" style="38" hidden="1" customWidth="1"/>
    <col min="16137" max="16137" width="9.375" style="38" customWidth="1"/>
    <col min="16138" max="16141" width="0" style="38" hidden="1" customWidth="1"/>
    <col min="16142" max="16143" width="10.375" style="38" customWidth="1"/>
    <col min="16144" max="16144" width="0" style="38" hidden="1" customWidth="1"/>
    <col min="16145" max="16145" width="19.125" style="38" customWidth="1"/>
    <col min="16146" max="16146" width="8" style="38" bestFit="1" customWidth="1"/>
    <col min="16147" max="16147" width="21.375" style="38" bestFit="1" customWidth="1"/>
    <col min="16148" max="16148" width="24.25" style="38" customWidth="1"/>
    <col min="16149" max="16149" width="12.75" style="38" customWidth="1"/>
    <col min="16150" max="16384" width="9" style="38"/>
  </cols>
  <sheetData>
    <row r="1" spans="1:181" s="1" customFormat="1" ht="33.75" customHeight="1" thickBot="1" x14ac:dyDescent="0.25">
      <c r="B1" s="2" t="s">
        <v>0</v>
      </c>
      <c r="C1" s="2"/>
      <c r="D1" s="3"/>
      <c r="E1" s="3"/>
      <c r="F1" s="3"/>
      <c r="G1" s="3"/>
      <c r="H1" s="4"/>
      <c r="I1" s="5"/>
      <c r="J1" s="5"/>
      <c r="K1" s="6"/>
      <c r="L1" s="5"/>
      <c r="N1" s="7"/>
      <c r="O1" s="7"/>
      <c r="P1" s="7"/>
      <c r="Q1" s="7">
        <v>4654834800</v>
      </c>
      <c r="R1" s="8"/>
      <c r="S1" s="8"/>
      <c r="T1" s="8"/>
    </row>
    <row r="2" spans="1:181" s="1" customFormat="1" ht="41.25" customHeight="1" x14ac:dyDescent="0.2">
      <c r="B2" s="681" t="s">
        <v>1</v>
      </c>
      <c r="C2" s="9"/>
      <c r="D2" s="683" t="s">
        <v>2</v>
      </c>
      <c r="E2" s="683"/>
      <c r="F2" s="683"/>
      <c r="G2" s="684"/>
      <c r="H2" s="685" t="s">
        <v>3</v>
      </c>
      <c r="I2" s="10"/>
      <c r="J2" s="687" t="s">
        <v>4</v>
      </c>
      <c r="K2" s="689" t="s">
        <v>5</v>
      </c>
      <c r="L2" s="691" t="s">
        <v>6</v>
      </c>
      <c r="M2" s="692" t="s">
        <v>7</v>
      </c>
      <c r="N2" s="694" t="s">
        <v>8</v>
      </c>
      <c r="O2" s="681" t="s">
        <v>5</v>
      </c>
      <c r="P2" s="681" t="s">
        <v>6</v>
      </c>
      <c r="Q2" s="696" t="s">
        <v>7</v>
      </c>
      <c r="R2" s="8"/>
      <c r="S2" s="8"/>
      <c r="T2" s="8"/>
    </row>
    <row r="3" spans="1:181" s="1" customFormat="1" x14ac:dyDescent="0.2">
      <c r="B3" s="682"/>
      <c r="C3" s="11"/>
      <c r="D3" s="12"/>
      <c r="E3" s="12"/>
      <c r="F3" s="12"/>
      <c r="G3" s="13"/>
      <c r="H3" s="686"/>
      <c r="I3" s="14"/>
      <c r="J3" s="688"/>
      <c r="K3" s="690"/>
      <c r="L3" s="682"/>
      <c r="M3" s="693"/>
      <c r="N3" s="694"/>
      <c r="O3" s="695"/>
      <c r="P3" s="695"/>
      <c r="Q3" s="697"/>
      <c r="R3" s="8"/>
      <c r="S3" s="8"/>
      <c r="T3" s="8"/>
    </row>
    <row r="4" spans="1:181" s="1" customFormat="1" hidden="1" x14ac:dyDescent="0.2">
      <c r="B4" s="11"/>
      <c r="C4" s="11"/>
      <c r="D4" s="12"/>
      <c r="E4" s="12"/>
      <c r="F4" s="12"/>
      <c r="G4" s="13"/>
      <c r="H4" s="14"/>
      <c r="I4" s="15"/>
      <c r="J4" s="16"/>
      <c r="K4" s="17"/>
      <c r="L4" s="11"/>
      <c r="M4" s="18"/>
      <c r="N4" s="19"/>
      <c r="O4" s="20"/>
      <c r="P4" s="20"/>
      <c r="Q4" s="21"/>
      <c r="R4" s="8"/>
      <c r="S4" s="8"/>
      <c r="T4" s="8"/>
    </row>
    <row r="5" spans="1:181" s="1" customFormat="1" hidden="1" x14ac:dyDescent="0.2">
      <c r="B5" s="11"/>
      <c r="C5" s="11"/>
      <c r="D5" s="12"/>
      <c r="E5" s="12"/>
      <c r="F5" s="12"/>
      <c r="G5" s="13"/>
      <c r="H5" s="14"/>
      <c r="I5" s="15"/>
      <c r="J5" s="16"/>
      <c r="K5" s="17"/>
      <c r="L5" s="11"/>
      <c r="M5" s="18"/>
      <c r="N5" s="19"/>
      <c r="O5" s="20"/>
      <c r="P5" s="20"/>
      <c r="Q5" s="21"/>
      <c r="R5" s="8"/>
      <c r="S5" s="8"/>
      <c r="T5" s="8"/>
    </row>
    <row r="6" spans="1:181" ht="24" customHeight="1" x14ac:dyDescent="0.55000000000000004">
      <c r="B6" s="23">
        <v>1</v>
      </c>
      <c r="C6" s="23"/>
      <c r="D6" s="24" t="s">
        <v>9</v>
      </c>
      <c r="E6" s="25"/>
      <c r="F6" s="26"/>
      <c r="G6" s="27"/>
      <c r="H6" s="28"/>
      <c r="I6" s="29"/>
      <c r="J6" s="29"/>
      <c r="K6" s="30"/>
      <c r="L6" s="31"/>
      <c r="M6" s="32"/>
      <c r="N6" s="33">
        <f>N7</f>
        <v>4653620600</v>
      </c>
      <c r="O6" s="33"/>
      <c r="P6" s="33"/>
      <c r="Q6" s="33"/>
      <c r="R6" s="34"/>
      <c r="S6" s="35" t="s">
        <v>10</v>
      </c>
      <c r="T6" s="36" t="s">
        <v>11</v>
      </c>
      <c r="U6" s="37"/>
    </row>
    <row r="7" spans="1:181" ht="24" customHeight="1" x14ac:dyDescent="0.55000000000000004">
      <c r="B7" s="23">
        <f>+B6+1</f>
        <v>2</v>
      </c>
      <c r="C7" s="23"/>
      <c r="D7" s="39"/>
      <c r="E7" s="39" t="s">
        <v>12</v>
      </c>
      <c r="F7" s="40"/>
      <c r="G7" s="41"/>
      <c r="H7" s="42"/>
      <c r="I7" s="43"/>
      <c r="J7" s="43"/>
      <c r="K7" s="44"/>
      <c r="L7" s="45"/>
      <c r="M7" s="46"/>
      <c r="N7" s="47">
        <f>+N8+N10+N9</f>
        <v>4653620600</v>
      </c>
      <c r="O7" s="48"/>
      <c r="P7" s="48"/>
      <c r="Q7" s="48"/>
      <c r="R7" s="49"/>
      <c r="S7" s="50"/>
      <c r="T7" s="51"/>
    </row>
    <row r="8" spans="1:181" ht="24" customHeight="1" x14ac:dyDescent="0.55000000000000004">
      <c r="B8" s="23">
        <f t="shared" ref="B8:B71" si="0">+B7+1</f>
        <v>3</v>
      </c>
      <c r="C8" s="23"/>
      <c r="D8" s="39"/>
      <c r="E8" s="39" t="s">
        <v>13</v>
      </c>
      <c r="F8" s="40"/>
      <c r="G8" s="41"/>
      <c r="H8" s="42"/>
      <c r="I8" s="43"/>
      <c r="J8" s="43"/>
      <c r="K8" s="44"/>
      <c r="L8" s="45"/>
      <c r="M8" s="46"/>
      <c r="N8" s="47">
        <f>+N52</f>
        <v>3190918600</v>
      </c>
      <c r="O8" s="48"/>
      <c r="P8" s="48"/>
      <c r="Q8" s="48"/>
      <c r="R8" s="49"/>
      <c r="S8" s="50"/>
      <c r="T8" s="51"/>
    </row>
    <row r="9" spans="1:181" ht="24" customHeight="1" x14ac:dyDescent="0.55000000000000004">
      <c r="B9" s="23">
        <f t="shared" si="0"/>
        <v>4</v>
      </c>
      <c r="C9" s="23"/>
      <c r="D9" s="39"/>
      <c r="E9" s="39" t="s">
        <v>14</v>
      </c>
      <c r="F9" s="40"/>
      <c r="G9" s="41"/>
      <c r="H9" s="52"/>
      <c r="I9" s="53"/>
      <c r="J9" s="53"/>
      <c r="K9" s="54"/>
      <c r="L9" s="55"/>
      <c r="M9" s="56"/>
      <c r="N9" s="57">
        <f>+N455</f>
        <v>0</v>
      </c>
      <c r="O9" s="58"/>
      <c r="P9" s="58"/>
      <c r="Q9" s="58"/>
      <c r="R9" s="49"/>
      <c r="S9" s="50"/>
      <c r="T9" s="51"/>
    </row>
    <row r="10" spans="1:181" ht="24" customHeight="1" thickBot="1" x14ac:dyDescent="0.6">
      <c r="B10" s="23">
        <f t="shared" si="0"/>
        <v>5</v>
      </c>
      <c r="C10" s="59"/>
      <c r="D10" s="60"/>
      <c r="E10" s="60" t="s">
        <v>15</v>
      </c>
      <c r="F10" s="61"/>
      <c r="G10" s="62"/>
      <c r="H10" s="63"/>
      <c r="I10" s="64"/>
      <c r="J10" s="64"/>
      <c r="K10" s="65"/>
      <c r="L10" s="66"/>
      <c r="M10" s="67"/>
      <c r="N10" s="68">
        <f>N15</f>
        <v>1462702000</v>
      </c>
      <c r="O10" s="69"/>
      <c r="P10" s="69"/>
      <c r="Q10" s="69"/>
      <c r="R10" s="49"/>
      <c r="S10" s="50"/>
      <c r="T10" s="51"/>
    </row>
    <row r="11" spans="1:181" ht="24" customHeight="1" x14ac:dyDescent="0.55000000000000004">
      <c r="B11" s="23">
        <f t="shared" si="0"/>
        <v>6</v>
      </c>
      <c r="C11" s="70"/>
      <c r="D11" s="71"/>
      <c r="E11" s="71" t="s">
        <v>16</v>
      </c>
      <c r="F11" s="72"/>
      <c r="G11" s="73"/>
      <c r="H11" s="74"/>
      <c r="I11" s="75"/>
      <c r="J11" s="75"/>
      <c r="K11" s="76"/>
      <c r="L11" s="77"/>
      <c r="M11" s="78"/>
      <c r="N11" s="79"/>
      <c r="O11" s="80"/>
      <c r="P11" s="80"/>
      <c r="Q11" s="80"/>
      <c r="R11" s="49"/>
      <c r="S11" s="50"/>
      <c r="T11" s="51"/>
    </row>
    <row r="12" spans="1:181" x14ac:dyDescent="0.55000000000000004">
      <c r="B12" s="23">
        <f t="shared" si="0"/>
        <v>7</v>
      </c>
      <c r="C12" s="70"/>
      <c r="D12" s="71"/>
      <c r="E12" s="71" t="s">
        <v>17</v>
      </c>
      <c r="F12" s="72"/>
      <c r="G12" s="73"/>
      <c r="H12" s="74"/>
      <c r="I12" s="75"/>
      <c r="J12" s="75"/>
      <c r="K12" s="76"/>
      <c r="L12" s="77"/>
      <c r="M12" s="78"/>
      <c r="N12" s="79"/>
      <c r="O12" s="80"/>
      <c r="P12" s="80"/>
      <c r="Q12" s="80"/>
      <c r="R12" s="49"/>
      <c r="S12" s="50"/>
      <c r="T12" s="51"/>
    </row>
    <row r="13" spans="1:181" ht="24" customHeight="1" x14ac:dyDescent="0.55000000000000004">
      <c r="B13" s="23">
        <f t="shared" si="0"/>
        <v>8</v>
      </c>
      <c r="C13" s="81"/>
      <c r="D13" s="82"/>
      <c r="E13" s="82" t="s">
        <v>18</v>
      </c>
      <c r="F13" s="83"/>
      <c r="G13" s="84"/>
      <c r="H13" s="85"/>
      <c r="I13" s="86"/>
      <c r="J13" s="86"/>
      <c r="K13" s="87"/>
      <c r="L13" s="88"/>
      <c r="M13" s="89"/>
      <c r="N13" s="90">
        <v>1462702000</v>
      </c>
      <c r="O13" s="91"/>
      <c r="P13" s="91"/>
      <c r="Q13" s="91"/>
      <c r="R13" s="49"/>
      <c r="S13" s="50"/>
      <c r="T13" s="51"/>
    </row>
    <row r="14" spans="1:181" x14ac:dyDescent="0.55000000000000004">
      <c r="B14" s="23">
        <f t="shared" si="0"/>
        <v>9</v>
      </c>
      <c r="C14" s="23"/>
      <c r="D14" s="92"/>
      <c r="E14" s="92" t="s">
        <v>19</v>
      </c>
      <c r="F14" s="93"/>
      <c r="G14" s="94"/>
      <c r="H14" s="95"/>
      <c r="I14" s="96"/>
      <c r="J14" s="96"/>
      <c r="K14" s="97"/>
      <c r="L14" s="98"/>
      <c r="M14" s="99"/>
      <c r="N14" s="100">
        <v>1462702000</v>
      </c>
      <c r="O14" s="101"/>
      <c r="P14" s="101"/>
      <c r="Q14" s="101"/>
      <c r="R14" s="49"/>
      <c r="S14" s="50"/>
      <c r="T14" s="51"/>
    </row>
    <row r="15" spans="1:181" s="115" customFormat="1" ht="24" customHeight="1" x14ac:dyDescent="0.55000000000000004">
      <c r="A15" s="102"/>
      <c r="B15" s="23">
        <f t="shared" si="0"/>
        <v>10</v>
      </c>
      <c r="C15" s="23">
        <v>100</v>
      </c>
      <c r="D15" s="103"/>
      <c r="E15" s="104" t="s">
        <v>20</v>
      </c>
      <c r="F15" s="105"/>
      <c r="G15" s="106"/>
      <c r="H15" s="107"/>
      <c r="I15" s="108"/>
      <c r="J15" s="108"/>
      <c r="K15" s="109"/>
      <c r="L15" s="110"/>
      <c r="M15" s="111"/>
      <c r="N15" s="112">
        <v>1462702000</v>
      </c>
      <c r="O15" s="113"/>
      <c r="P15" s="113"/>
      <c r="Q15" s="113"/>
      <c r="R15" s="49">
        <v>15006</v>
      </c>
      <c r="S15" s="50" t="s">
        <v>21</v>
      </c>
      <c r="T15" s="51" t="s">
        <v>22</v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</row>
    <row r="16" spans="1:181" s="115" customFormat="1" ht="24" customHeight="1" x14ac:dyDescent="0.55000000000000004">
      <c r="A16" s="102"/>
      <c r="B16" s="23">
        <f t="shared" si="0"/>
        <v>11</v>
      </c>
      <c r="C16" s="23"/>
      <c r="D16" s="103"/>
      <c r="E16" s="116"/>
      <c r="F16" s="103" t="s">
        <v>23</v>
      </c>
      <c r="G16" s="117"/>
      <c r="H16" s="118"/>
      <c r="I16" s="119">
        <v>26</v>
      </c>
      <c r="J16" s="119" t="s">
        <v>24</v>
      </c>
      <c r="K16" s="120"/>
      <c r="L16" s="121"/>
      <c r="M16" s="122"/>
      <c r="N16" s="123">
        <f>+N17+N28+N33</f>
        <v>1410227700</v>
      </c>
      <c r="O16" s="124"/>
      <c r="P16" s="124"/>
      <c r="Q16" s="124"/>
      <c r="R16" s="49">
        <v>15006</v>
      </c>
      <c r="S16" s="50" t="s">
        <v>21</v>
      </c>
      <c r="T16" s="51" t="s">
        <v>22</v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  <c r="DO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</row>
    <row r="17" spans="1:20" s="137" customFormat="1" x14ac:dyDescent="0.55000000000000004">
      <c r="A17" s="125"/>
      <c r="B17" s="23">
        <f t="shared" si="0"/>
        <v>12</v>
      </c>
      <c r="C17" s="23"/>
      <c r="D17" s="126"/>
      <c r="E17" s="127"/>
      <c r="F17" s="128" t="s">
        <v>25</v>
      </c>
      <c r="G17" s="129"/>
      <c r="H17" s="130"/>
      <c r="I17" s="131"/>
      <c r="J17" s="131"/>
      <c r="K17" s="132"/>
      <c r="L17" s="133"/>
      <c r="M17" s="134"/>
      <c r="N17" s="135">
        <f>+N18+N20</f>
        <v>819161500</v>
      </c>
      <c r="O17" s="136"/>
      <c r="P17" s="136"/>
      <c r="Q17" s="136"/>
      <c r="R17" s="49">
        <v>15006</v>
      </c>
      <c r="S17" s="50" t="s">
        <v>21</v>
      </c>
      <c r="T17" s="51" t="s">
        <v>22</v>
      </c>
    </row>
    <row r="18" spans="1:20" s="137" customFormat="1" x14ac:dyDescent="0.55000000000000004">
      <c r="A18" s="125"/>
      <c r="B18" s="23">
        <f t="shared" si="0"/>
        <v>13</v>
      </c>
      <c r="C18" s="23"/>
      <c r="D18" s="126"/>
      <c r="E18" s="127"/>
      <c r="F18" s="138"/>
      <c r="G18" s="139" t="s">
        <v>26</v>
      </c>
      <c r="H18" s="130"/>
      <c r="I18" s="131"/>
      <c r="J18" s="131"/>
      <c r="K18" s="132"/>
      <c r="L18" s="133"/>
      <c r="M18" s="134"/>
      <c r="N18" s="135">
        <f>+N19</f>
        <v>775195100</v>
      </c>
      <c r="O18" s="136"/>
      <c r="P18" s="136"/>
      <c r="Q18" s="136"/>
      <c r="R18" s="49">
        <v>15006</v>
      </c>
      <c r="S18" s="50" t="s">
        <v>21</v>
      </c>
      <c r="T18" s="51" t="s">
        <v>22</v>
      </c>
    </row>
    <row r="19" spans="1:20" s="137" customFormat="1" x14ac:dyDescent="0.55000000000000004">
      <c r="A19" s="125"/>
      <c r="B19" s="23">
        <f t="shared" si="0"/>
        <v>14</v>
      </c>
      <c r="C19" s="23"/>
      <c r="D19" s="126"/>
      <c r="E19" s="127"/>
      <c r="F19" s="140"/>
      <c r="G19" s="141" t="s">
        <v>27</v>
      </c>
      <c r="H19" s="130">
        <v>1</v>
      </c>
      <c r="I19" s="131"/>
      <c r="J19" s="131"/>
      <c r="K19" s="142">
        <v>2136</v>
      </c>
      <c r="L19" s="143" t="s">
        <v>28</v>
      </c>
      <c r="M19" s="144"/>
      <c r="N19" s="145">
        <v>775195100</v>
      </c>
      <c r="O19" s="146">
        <v>2176</v>
      </c>
      <c r="P19" s="147" t="s">
        <v>28</v>
      </c>
      <c r="Q19" s="147"/>
      <c r="R19" s="49">
        <v>15006</v>
      </c>
      <c r="S19" s="50" t="s">
        <v>21</v>
      </c>
      <c r="T19" s="51" t="s">
        <v>22</v>
      </c>
    </row>
    <row r="20" spans="1:20" s="137" customFormat="1" x14ac:dyDescent="0.55000000000000004">
      <c r="A20" s="125"/>
      <c r="B20" s="23">
        <f t="shared" si="0"/>
        <v>15</v>
      </c>
      <c r="C20" s="23"/>
      <c r="D20" s="126"/>
      <c r="E20" s="127"/>
      <c r="F20" s="140"/>
      <c r="G20" s="148" t="s">
        <v>29</v>
      </c>
      <c r="H20" s="130"/>
      <c r="I20" s="131"/>
      <c r="J20" s="131"/>
      <c r="K20" s="149"/>
      <c r="L20" s="150"/>
      <c r="M20" s="134"/>
      <c r="N20" s="151">
        <f>SUM(N21:N27)</f>
        <v>43966400</v>
      </c>
      <c r="O20" s="152"/>
      <c r="P20" s="152"/>
      <c r="Q20" s="152"/>
      <c r="R20" s="49">
        <v>15006</v>
      </c>
      <c r="S20" s="50" t="s">
        <v>21</v>
      </c>
      <c r="T20" s="51" t="s">
        <v>22</v>
      </c>
    </row>
    <row r="21" spans="1:20" s="137" customFormat="1" x14ac:dyDescent="0.55000000000000004">
      <c r="A21" s="125"/>
      <c r="B21" s="23">
        <f t="shared" si="0"/>
        <v>16</v>
      </c>
      <c r="C21" s="23"/>
      <c r="D21" s="126"/>
      <c r="E21" s="127"/>
      <c r="F21" s="153"/>
      <c r="G21" s="154" t="s">
        <v>30</v>
      </c>
      <c r="H21" s="130">
        <v>1</v>
      </c>
      <c r="I21" s="131"/>
      <c r="J21" s="131"/>
      <c r="K21" s="142">
        <v>199</v>
      </c>
      <c r="L21" s="143" t="s">
        <v>28</v>
      </c>
      <c r="M21" s="134"/>
      <c r="N21" s="145">
        <v>17604000</v>
      </c>
      <c r="O21" s="147">
        <v>219</v>
      </c>
      <c r="P21" s="147" t="s">
        <v>28</v>
      </c>
      <c r="Q21" s="147"/>
      <c r="R21" s="49">
        <v>15006</v>
      </c>
      <c r="S21" s="50" t="s">
        <v>21</v>
      </c>
      <c r="T21" s="51" t="s">
        <v>22</v>
      </c>
    </row>
    <row r="22" spans="1:20" s="137" customFormat="1" x14ac:dyDescent="0.55000000000000004">
      <c r="A22" s="125"/>
      <c r="B22" s="23">
        <f t="shared" si="0"/>
        <v>17</v>
      </c>
      <c r="C22" s="23"/>
      <c r="D22" s="126"/>
      <c r="E22" s="127"/>
      <c r="F22" s="153"/>
      <c r="G22" s="141" t="s">
        <v>31</v>
      </c>
      <c r="H22" s="130">
        <v>1</v>
      </c>
      <c r="I22" s="131"/>
      <c r="J22" s="131"/>
      <c r="K22" s="142">
        <v>418</v>
      </c>
      <c r="L22" s="143" t="s">
        <v>28</v>
      </c>
      <c r="M22" s="134"/>
      <c r="N22" s="145">
        <v>23526000</v>
      </c>
      <c r="O22" s="147">
        <v>432</v>
      </c>
      <c r="P22" s="147" t="s">
        <v>28</v>
      </c>
      <c r="Q22" s="147"/>
      <c r="R22" s="49">
        <v>15006</v>
      </c>
      <c r="S22" s="50" t="s">
        <v>21</v>
      </c>
      <c r="T22" s="51" t="s">
        <v>22</v>
      </c>
    </row>
    <row r="23" spans="1:20" s="137" customFormat="1" x14ac:dyDescent="0.55000000000000004">
      <c r="A23" s="125"/>
      <c r="B23" s="23">
        <f t="shared" si="0"/>
        <v>18</v>
      </c>
      <c r="C23" s="23"/>
      <c r="D23" s="126"/>
      <c r="E23" s="127"/>
      <c r="F23" s="153"/>
      <c r="G23" s="155" t="s">
        <v>32</v>
      </c>
      <c r="H23" s="130">
        <v>1</v>
      </c>
      <c r="I23" s="131"/>
      <c r="J23" s="131"/>
      <c r="K23" s="142">
        <v>14</v>
      </c>
      <c r="L23" s="143" t="s">
        <v>28</v>
      </c>
      <c r="M23" s="134"/>
      <c r="N23" s="145"/>
      <c r="O23" s="147">
        <v>14</v>
      </c>
      <c r="P23" s="147" t="s">
        <v>28</v>
      </c>
      <c r="Q23" s="147"/>
      <c r="R23" s="49">
        <v>15006</v>
      </c>
      <c r="S23" s="50" t="s">
        <v>21</v>
      </c>
      <c r="T23" s="51" t="s">
        <v>22</v>
      </c>
    </row>
    <row r="24" spans="1:20" s="137" customFormat="1" x14ac:dyDescent="0.55000000000000004">
      <c r="A24" s="125"/>
      <c r="B24" s="23">
        <f t="shared" si="0"/>
        <v>19</v>
      </c>
      <c r="C24" s="23"/>
      <c r="D24" s="126"/>
      <c r="E24" s="127"/>
      <c r="F24" s="153"/>
      <c r="G24" s="141" t="s">
        <v>33</v>
      </c>
      <c r="H24" s="130">
        <v>1</v>
      </c>
      <c r="I24" s="131"/>
      <c r="J24" s="131"/>
      <c r="K24" s="142"/>
      <c r="L24" s="143" t="s">
        <v>28</v>
      </c>
      <c r="M24" s="134"/>
      <c r="N24" s="145"/>
      <c r="O24" s="147">
        <v>7</v>
      </c>
      <c r="P24" s="147" t="s">
        <v>28</v>
      </c>
      <c r="Q24" s="147"/>
      <c r="R24" s="49">
        <v>15006</v>
      </c>
      <c r="S24" s="50" t="s">
        <v>21</v>
      </c>
      <c r="T24" s="51" t="s">
        <v>22</v>
      </c>
    </row>
    <row r="25" spans="1:20" s="137" customFormat="1" x14ac:dyDescent="0.55000000000000004">
      <c r="A25" s="125"/>
      <c r="B25" s="23">
        <f t="shared" si="0"/>
        <v>20</v>
      </c>
      <c r="C25" s="23"/>
      <c r="D25" s="126"/>
      <c r="E25" s="127"/>
      <c r="F25" s="153"/>
      <c r="G25" s="141" t="s">
        <v>34</v>
      </c>
      <c r="H25" s="130">
        <v>1</v>
      </c>
      <c r="I25" s="131"/>
      <c r="J25" s="131"/>
      <c r="K25" s="142">
        <v>79</v>
      </c>
      <c r="L25" s="143" t="s">
        <v>28</v>
      </c>
      <c r="M25" s="134"/>
      <c r="N25" s="145">
        <v>979000</v>
      </c>
      <c r="O25" s="147">
        <v>0</v>
      </c>
      <c r="P25" s="147" t="s">
        <v>28</v>
      </c>
      <c r="Q25" s="147"/>
      <c r="R25" s="49">
        <v>15006</v>
      </c>
      <c r="S25" s="50" t="s">
        <v>21</v>
      </c>
      <c r="T25" s="51" t="s">
        <v>22</v>
      </c>
    </row>
    <row r="26" spans="1:20" s="137" customFormat="1" x14ac:dyDescent="0.55000000000000004">
      <c r="A26" s="125"/>
      <c r="B26" s="23">
        <f t="shared" si="0"/>
        <v>21</v>
      </c>
      <c r="C26" s="23"/>
      <c r="D26" s="126"/>
      <c r="E26" s="127"/>
      <c r="F26" s="153"/>
      <c r="G26" s="141" t="s">
        <v>35</v>
      </c>
      <c r="H26" s="130">
        <v>1</v>
      </c>
      <c r="I26" s="131"/>
      <c r="J26" s="131"/>
      <c r="K26" s="142">
        <v>35</v>
      </c>
      <c r="L26" s="143" t="s">
        <v>28</v>
      </c>
      <c r="M26" s="134"/>
      <c r="N26" s="145">
        <v>801400</v>
      </c>
      <c r="O26" s="147">
        <v>41</v>
      </c>
      <c r="P26" s="147" t="s">
        <v>28</v>
      </c>
      <c r="Q26" s="147"/>
      <c r="R26" s="49">
        <v>15006</v>
      </c>
      <c r="S26" s="50" t="s">
        <v>21</v>
      </c>
      <c r="T26" s="51" t="s">
        <v>22</v>
      </c>
    </row>
    <row r="27" spans="1:20" s="137" customFormat="1" ht="48" x14ac:dyDescent="0.55000000000000004">
      <c r="A27" s="125"/>
      <c r="B27" s="23">
        <f t="shared" si="0"/>
        <v>22</v>
      </c>
      <c r="C27" s="23"/>
      <c r="D27" s="126"/>
      <c r="E27" s="127"/>
      <c r="F27" s="156"/>
      <c r="G27" s="141" t="s">
        <v>36</v>
      </c>
      <c r="H27" s="130">
        <v>1</v>
      </c>
      <c r="I27" s="131"/>
      <c r="J27" s="131"/>
      <c r="K27" s="142">
        <v>44</v>
      </c>
      <c r="L27" s="143" t="s">
        <v>28</v>
      </c>
      <c r="M27" s="134"/>
      <c r="N27" s="145">
        <v>1056000</v>
      </c>
      <c r="O27" s="147">
        <v>43</v>
      </c>
      <c r="P27" s="147" t="s">
        <v>28</v>
      </c>
      <c r="Q27" s="147"/>
      <c r="R27" s="49">
        <v>15006</v>
      </c>
      <c r="S27" s="50" t="s">
        <v>21</v>
      </c>
      <c r="T27" s="51" t="s">
        <v>22</v>
      </c>
    </row>
    <row r="28" spans="1:20" s="137" customFormat="1" x14ac:dyDescent="0.55000000000000004">
      <c r="A28" s="125"/>
      <c r="B28" s="23">
        <f t="shared" si="0"/>
        <v>23</v>
      </c>
      <c r="C28" s="23"/>
      <c r="D28" s="126"/>
      <c r="E28" s="127"/>
      <c r="F28" s="128" t="s">
        <v>37</v>
      </c>
      <c r="G28" s="157"/>
      <c r="H28" s="158"/>
      <c r="I28" s="159"/>
      <c r="J28" s="159"/>
      <c r="K28" s="132"/>
      <c r="L28" s="160"/>
      <c r="M28" s="161"/>
      <c r="N28" s="162">
        <f>+N29+N30</f>
        <v>268819200</v>
      </c>
      <c r="O28" s="163"/>
      <c r="P28" s="163"/>
      <c r="Q28" s="163"/>
      <c r="R28" s="49">
        <v>15006</v>
      </c>
      <c r="S28" s="50" t="s">
        <v>21</v>
      </c>
      <c r="T28" s="51" t="s">
        <v>22</v>
      </c>
    </row>
    <row r="29" spans="1:20" s="137" customFormat="1" x14ac:dyDescent="0.55000000000000004">
      <c r="A29" s="125"/>
      <c r="B29" s="23">
        <f t="shared" si="0"/>
        <v>24</v>
      </c>
      <c r="C29" s="23"/>
      <c r="D29" s="126"/>
      <c r="E29" s="127"/>
      <c r="F29" s="138"/>
      <c r="G29" s="164" t="s">
        <v>38</v>
      </c>
      <c r="H29" s="158">
        <v>1</v>
      </c>
      <c r="I29" s="159"/>
      <c r="J29" s="159"/>
      <c r="K29" s="132">
        <v>643</v>
      </c>
      <c r="L29" s="160"/>
      <c r="M29" s="161"/>
      <c r="N29" s="162">
        <v>268603900</v>
      </c>
      <c r="O29" s="152">
        <v>634</v>
      </c>
      <c r="P29" s="165" t="s">
        <v>28</v>
      </c>
      <c r="Q29" s="163"/>
      <c r="R29" s="49">
        <v>15006</v>
      </c>
      <c r="S29" s="50" t="s">
        <v>21</v>
      </c>
      <c r="T29" s="51" t="s">
        <v>22</v>
      </c>
    </row>
    <row r="30" spans="1:20" s="137" customFormat="1" x14ac:dyDescent="0.55000000000000004">
      <c r="A30" s="125"/>
      <c r="B30" s="23">
        <f t="shared" si="0"/>
        <v>25</v>
      </c>
      <c r="C30" s="23"/>
      <c r="D30" s="126"/>
      <c r="E30" s="127"/>
      <c r="F30" s="153"/>
      <c r="G30" s="164" t="s">
        <v>39</v>
      </c>
      <c r="H30" s="158"/>
      <c r="I30" s="159"/>
      <c r="J30" s="159"/>
      <c r="K30" s="132">
        <v>10</v>
      </c>
      <c r="L30" s="160"/>
      <c r="M30" s="161"/>
      <c r="N30" s="162">
        <f>+N31+N32</f>
        <v>215300</v>
      </c>
      <c r="O30" s="152">
        <v>8</v>
      </c>
      <c r="P30" s="165" t="s">
        <v>28</v>
      </c>
      <c r="Q30" s="163"/>
      <c r="R30" s="49">
        <v>15006</v>
      </c>
      <c r="S30" s="50" t="s">
        <v>21</v>
      </c>
      <c r="T30" s="51" t="s">
        <v>22</v>
      </c>
    </row>
    <row r="31" spans="1:20" s="137" customFormat="1" x14ac:dyDescent="0.55000000000000004">
      <c r="A31" s="125"/>
      <c r="B31" s="23">
        <f t="shared" si="0"/>
        <v>26</v>
      </c>
      <c r="C31" s="23"/>
      <c r="D31" s="126"/>
      <c r="E31" s="127"/>
      <c r="F31" s="166"/>
      <c r="G31" s="167" t="s">
        <v>40</v>
      </c>
      <c r="H31" s="168">
        <v>1</v>
      </c>
      <c r="I31" s="169"/>
      <c r="J31" s="169"/>
      <c r="K31" s="170">
        <v>5</v>
      </c>
      <c r="L31" s="171"/>
      <c r="M31" s="172"/>
      <c r="N31" s="173">
        <v>95300</v>
      </c>
      <c r="O31" s="174">
        <v>4</v>
      </c>
      <c r="P31" s="165" t="s">
        <v>28</v>
      </c>
      <c r="Q31" s="165"/>
      <c r="R31" s="49">
        <v>15006</v>
      </c>
      <c r="S31" s="50" t="s">
        <v>21</v>
      </c>
      <c r="T31" s="51" t="s">
        <v>22</v>
      </c>
    </row>
    <row r="32" spans="1:20" s="137" customFormat="1" ht="48" x14ac:dyDescent="0.55000000000000004">
      <c r="A32" s="125"/>
      <c r="B32" s="23">
        <f t="shared" si="0"/>
        <v>27</v>
      </c>
      <c r="C32" s="23"/>
      <c r="D32" s="126"/>
      <c r="E32" s="127"/>
      <c r="F32" s="156"/>
      <c r="G32" s="167" t="s">
        <v>41</v>
      </c>
      <c r="H32" s="168">
        <v>1</v>
      </c>
      <c r="I32" s="169"/>
      <c r="J32" s="169"/>
      <c r="K32" s="170">
        <v>5</v>
      </c>
      <c r="L32" s="171"/>
      <c r="M32" s="172"/>
      <c r="N32" s="173">
        <v>120000</v>
      </c>
      <c r="O32" s="174">
        <v>4</v>
      </c>
      <c r="P32" s="165" t="s">
        <v>28</v>
      </c>
      <c r="Q32" s="165"/>
      <c r="R32" s="49">
        <v>15006</v>
      </c>
      <c r="S32" s="50" t="s">
        <v>21</v>
      </c>
      <c r="T32" s="51" t="s">
        <v>22</v>
      </c>
    </row>
    <row r="33" spans="1:20" s="137" customFormat="1" x14ac:dyDescent="0.55000000000000004">
      <c r="A33" s="125"/>
      <c r="B33" s="23">
        <f t="shared" si="0"/>
        <v>28</v>
      </c>
      <c r="C33" s="23"/>
      <c r="D33" s="126"/>
      <c r="E33" s="127"/>
      <c r="F33" s="128" t="s">
        <v>42</v>
      </c>
      <c r="G33" s="157"/>
      <c r="H33" s="158"/>
      <c r="I33" s="159"/>
      <c r="J33" s="159"/>
      <c r="K33" s="132"/>
      <c r="L33" s="160"/>
      <c r="M33" s="161"/>
      <c r="N33" s="162">
        <f>+N34+N37</f>
        <v>322247000</v>
      </c>
      <c r="O33" s="163"/>
      <c r="P33" s="163"/>
      <c r="Q33" s="163"/>
      <c r="R33" s="49">
        <v>15006</v>
      </c>
      <c r="S33" s="50" t="s">
        <v>21</v>
      </c>
      <c r="T33" s="51" t="s">
        <v>22</v>
      </c>
    </row>
    <row r="34" spans="1:20" s="137" customFormat="1" x14ac:dyDescent="0.55000000000000004">
      <c r="A34" s="125"/>
      <c r="B34" s="23">
        <f t="shared" si="0"/>
        <v>29</v>
      </c>
      <c r="C34" s="23"/>
      <c r="D34" s="126"/>
      <c r="E34" s="127"/>
      <c r="F34" s="128"/>
      <c r="G34" s="139" t="s">
        <v>43</v>
      </c>
      <c r="H34" s="158"/>
      <c r="I34" s="159"/>
      <c r="J34" s="159"/>
      <c r="K34" s="132">
        <v>1257</v>
      </c>
      <c r="L34" s="160"/>
      <c r="M34" s="161"/>
      <c r="N34" s="162">
        <f>+N35+N36</f>
        <v>321241300</v>
      </c>
      <c r="O34" s="163"/>
      <c r="P34" s="163"/>
      <c r="Q34" s="163"/>
      <c r="R34" s="49">
        <v>15006</v>
      </c>
      <c r="S34" s="50" t="s">
        <v>21</v>
      </c>
      <c r="T34" s="51" t="s">
        <v>22</v>
      </c>
    </row>
    <row r="35" spans="1:20" s="137" customFormat="1" x14ac:dyDescent="0.55000000000000004">
      <c r="A35" s="125"/>
      <c r="B35" s="23">
        <f t="shared" si="0"/>
        <v>30</v>
      </c>
      <c r="C35" s="23"/>
      <c r="D35" s="126"/>
      <c r="E35" s="127"/>
      <c r="F35" s="128"/>
      <c r="G35" s="141" t="s">
        <v>27</v>
      </c>
      <c r="H35" s="168">
        <v>1</v>
      </c>
      <c r="I35" s="169"/>
      <c r="J35" s="169"/>
      <c r="K35" s="170">
        <v>1257</v>
      </c>
      <c r="L35" s="171"/>
      <c r="M35" s="172"/>
      <c r="N35" s="173">
        <v>321241300</v>
      </c>
      <c r="O35" s="174">
        <v>1273</v>
      </c>
      <c r="P35" s="165" t="s">
        <v>28</v>
      </c>
      <c r="Q35" s="165"/>
      <c r="R35" s="49">
        <v>15006</v>
      </c>
      <c r="S35" s="50" t="s">
        <v>21</v>
      </c>
      <c r="T35" s="51" t="s">
        <v>22</v>
      </c>
    </row>
    <row r="36" spans="1:20" s="137" customFormat="1" x14ac:dyDescent="0.55000000000000004">
      <c r="A36" s="125"/>
      <c r="B36" s="23">
        <f t="shared" si="0"/>
        <v>31</v>
      </c>
      <c r="C36" s="23"/>
      <c r="D36" s="126"/>
      <c r="E36" s="127"/>
      <c r="F36" s="128"/>
      <c r="G36" s="141" t="s">
        <v>44</v>
      </c>
      <c r="H36" s="168">
        <v>1</v>
      </c>
      <c r="I36" s="169"/>
      <c r="J36" s="169"/>
      <c r="K36" s="170"/>
      <c r="L36" s="171"/>
      <c r="M36" s="172"/>
      <c r="N36" s="173"/>
      <c r="O36" s="174">
        <v>16</v>
      </c>
      <c r="P36" s="165" t="s">
        <v>28</v>
      </c>
      <c r="Q36" s="165"/>
      <c r="R36" s="49">
        <v>15006</v>
      </c>
      <c r="S36" s="50" t="s">
        <v>21</v>
      </c>
      <c r="T36" s="51" t="s">
        <v>22</v>
      </c>
    </row>
    <row r="37" spans="1:20" s="137" customFormat="1" x14ac:dyDescent="0.55000000000000004">
      <c r="A37" s="125"/>
      <c r="B37" s="23">
        <f t="shared" si="0"/>
        <v>32</v>
      </c>
      <c r="C37" s="23"/>
      <c r="D37" s="126"/>
      <c r="E37" s="127"/>
      <c r="F37" s="128"/>
      <c r="G37" s="139" t="s">
        <v>45</v>
      </c>
      <c r="H37" s="158"/>
      <c r="I37" s="159"/>
      <c r="J37" s="159"/>
      <c r="K37" s="132"/>
      <c r="L37" s="160"/>
      <c r="M37" s="161"/>
      <c r="N37" s="162">
        <f>+N38</f>
        <v>1005700</v>
      </c>
      <c r="O37" s="152"/>
      <c r="P37" s="163"/>
      <c r="Q37" s="163"/>
      <c r="R37" s="49">
        <v>15006</v>
      </c>
      <c r="S37" s="50" t="s">
        <v>21</v>
      </c>
      <c r="T37" s="51" t="s">
        <v>22</v>
      </c>
    </row>
    <row r="38" spans="1:20" s="137" customFormat="1" x14ac:dyDescent="0.55000000000000004">
      <c r="A38" s="125"/>
      <c r="B38" s="23">
        <f t="shared" si="0"/>
        <v>33</v>
      </c>
      <c r="C38" s="23"/>
      <c r="D38" s="126"/>
      <c r="E38" s="127"/>
      <c r="F38" s="128"/>
      <c r="G38" s="141" t="s">
        <v>46</v>
      </c>
      <c r="H38" s="168">
        <v>1</v>
      </c>
      <c r="I38" s="169"/>
      <c r="J38" s="169"/>
      <c r="K38" s="170">
        <v>66</v>
      </c>
      <c r="L38" s="171"/>
      <c r="M38" s="172"/>
      <c r="N38" s="173">
        <v>1005700</v>
      </c>
      <c r="O38" s="174">
        <v>53</v>
      </c>
      <c r="P38" s="165" t="s">
        <v>28</v>
      </c>
      <c r="Q38" s="165"/>
      <c r="R38" s="49">
        <v>15006</v>
      </c>
      <c r="S38" s="50" t="s">
        <v>21</v>
      </c>
      <c r="T38" s="51" t="s">
        <v>22</v>
      </c>
    </row>
    <row r="39" spans="1:20" x14ac:dyDescent="0.55000000000000004">
      <c r="B39" s="23">
        <f t="shared" si="0"/>
        <v>34</v>
      </c>
      <c r="C39" s="23"/>
      <c r="D39" s="175"/>
      <c r="E39" s="176"/>
      <c r="F39" s="103" t="s">
        <v>47</v>
      </c>
      <c r="G39" s="177"/>
      <c r="H39" s="118"/>
      <c r="I39" s="119">
        <v>26</v>
      </c>
      <c r="J39" s="119" t="s">
        <v>24</v>
      </c>
      <c r="K39" s="178"/>
      <c r="L39" s="179"/>
      <c r="M39" s="180"/>
      <c r="N39" s="181">
        <f>+N40+N49</f>
        <v>52474300</v>
      </c>
      <c r="O39" s="182"/>
      <c r="P39" s="182"/>
      <c r="Q39" s="182"/>
      <c r="R39" s="49">
        <v>15006</v>
      </c>
      <c r="S39" s="50" t="s">
        <v>21</v>
      </c>
      <c r="T39" s="183" t="s">
        <v>48</v>
      </c>
    </row>
    <row r="40" spans="1:20" x14ac:dyDescent="0.55000000000000004">
      <c r="B40" s="23">
        <f t="shared" si="0"/>
        <v>35</v>
      </c>
      <c r="C40" s="23"/>
      <c r="D40" s="175"/>
      <c r="E40" s="176"/>
      <c r="F40" s="184" t="s">
        <v>49</v>
      </c>
      <c r="G40" s="177"/>
      <c r="H40" s="118"/>
      <c r="I40" s="119"/>
      <c r="J40" s="119"/>
      <c r="K40" s="178"/>
      <c r="L40" s="179"/>
      <c r="M40" s="180"/>
      <c r="N40" s="181">
        <f>+N41+N42+N45</f>
        <v>40882100</v>
      </c>
      <c r="O40" s="182"/>
      <c r="P40" s="182"/>
      <c r="Q40" s="182"/>
      <c r="R40" s="49">
        <v>15006</v>
      </c>
      <c r="S40" s="50" t="s">
        <v>21</v>
      </c>
      <c r="T40" s="183" t="s">
        <v>48</v>
      </c>
    </row>
    <row r="41" spans="1:20" x14ac:dyDescent="0.55000000000000004">
      <c r="B41" s="23">
        <f t="shared" si="0"/>
        <v>36</v>
      </c>
      <c r="C41" s="23"/>
      <c r="D41" s="175"/>
      <c r="E41" s="176"/>
      <c r="F41" s="185" t="s">
        <v>50</v>
      </c>
      <c r="G41" s="186"/>
      <c r="H41" s="118">
        <v>2</v>
      </c>
      <c r="I41" s="119"/>
      <c r="J41" s="119"/>
      <c r="K41" s="187">
        <v>725</v>
      </c>
      <c r="L41" s="179"/>
      <c r="M41" s="180"/>
      <c r="N41" s="188">
        <v>37474800</v>
      </c>
      <c r="O41" s="189">
        <v>748</v>
      </c>
      <c r="P41" s="189" t="s">
        <v>51</v>
      </c>
      <c r="Q41" s="189"/>
      <c r="R41" s="49">
        <v>15006</v>
      </c>
      <c r="S41" s="50" t="s">
        <v>21</v>
      </c>
      <c r="T41" s="183" t="s">
        <v>48</v>
      </c>
    </row>
    <row r="42" spans="1:20" x14ac:dyDescent="0.55000000000000004">
      <c r="B42" s="23">
        <f t="shared" si="0"/>
        <v>37</v>
      </c>
      <c r="C42" s="23"/>
      <c r="D42" s="175"/>
      <c r="E42" s="176"/>
      <c r="F42" s="190" t="s">
        <v>52</v>
      </c>
      <c r="G42" s="186"/>
      <c r="H42" s="118"/>
      <c r="I42" s="119"/>
      <c r="J42" s="119"/>
      <c r="K42" s="187"/>
      <c r="L42" s="191"/>
      <c r="M42" s="192"/>
      <c r="N42" s="188">
        <f>+N43+N44</f>
        <v>2093300</v>
      </c>
      <c r="O42" s="189"/>
      <c r="P42" s="189"/>
      <c r="Q42" s="189"/>
      <c r="R42" s="49">
        <v>15006</v>
      </c>
      <c r="S42" s="50" t="s">
        <v>21</v>
      </c>
      <c r="T42" s="183" t="s">
        <v>48</v>
      </c>
    </row>
    <row r="43" spans="1:20" x14ac:dyDescent="0.55000000000000004">
      <c r="B43" s="23">
        <f t="shared" si="0"/>
        <v>38</v>
      </c>
      <c r="C43" s="23"/>
      <c r="D43" s="175"/>
      <c r="E43" s="176"/>
      <c r="F43" s="190"/>
      <c r="G43" s="154" t="s">
        <v>53</v>
      </c>
      <c r="H43" s="118">
        <v>2</v>
      </c>
      <c r="I43" s="119"/>
      <c r="J43" s="119"/>
      <c r="K43" s="187">
        <v>37</v>
      </c>
      <c r="L43" s="191"/>
      <c r="M43" s="192"/>
      <c r="N43" s="188">
        <v>869200</v>
      </c>
      <c r="O43" s="193">
        <v>72</v>
      </c>
      <c r="P43" s="189" t="s">
        <v>28</v>
      </c>
      <c r="Q43" s="189"/>
      <c r="R43" s="49">
        <v>15006</v>
      </c>
      <c r="S43" s="50" t="s">
        <v>21</v>
      </c>
      <c r="T43" s="183" t="s">
        <v>48</v>
      </c>
    </row>
    <row r="44" spans="1:20" x14ac:dyDescent="0.55000000000000004">
      <c r="B44" s="23">
        <f t="shared" si="0"/>
        <v>39</v>
      </c>
      <c r="C44" s="23"/>
      <c r="D44" s="175"/>
      <c r="E44" s="176"/>
      <c r="F44" s="190"/>
      <c r="G44" s="154" t="s">
        <v>54</v>
      </c>
      <c r="H44" s="118">
        <v>2</v>
      </c>
      <c r="I44" s="119"/>
      <c r="J44" s="119"/>
      <c r="K44" s="187">
        <v>105</v>
      </c>
      <c r="L44" s="191"/>
      <c r="M44" s="192"/>
      <c r="N44" s="188">
        <v>1224100</v>
      </c>
      <c r="O44" s="193">
        <v>118</v>
      </c>
      <c r="P44" s="189" t="s">
        <v>28</v>
      </c>
      <c r="Q44" s="189"/>
      <c r="R44" s="49">
        <v>15006</v>
      </c>
      <c r="S44" s="50" t="s">
        <v>21</v>
      </c>
      <c r="T44" s="183" t="s">
        <v>48</v>
      </c>
    </row>
    <row r="45" spans="1:20" x14ac:dyDescent="0.55000000000000004">
      <c r="B45" s="23">
        <f t="shared" si="0"/>
        <v>40</v>
      </c>
      <c r="C45" s="23"/>
      <c r="D45" s="175"/>
      <c r="E45" s="176"/>
      <c r="F45" s="185" t="s">
        <v>55</v>
      </c>
      <c r="G45" s="186"/>
      <c r="H45" s="118"/>
      <c r="I45" s="119"/>
      <c r="J45" s="119"/>
      <c r="K45" s="187">
        <v>83</v>
      </c>
      <c r="L45" s="191"/>
      <c r="M45" s="192"/>
      <c r="N45" s="188">
        <f>+N46+N47+N48</f>
        <v>1314000</v>
      </c>
      <c r="O45" s="193">
        <v>80</v>
      </c>
      <c r="P45" s="182"/>
      <c r="Q45" s="182"/>
      <c r="R45" s="49">
        <v>15006</v>
      </c>
      <c r="S45" s="50" t="s">
        <v>21</v>
      </c>
      <c r="T45" s="183" t="s">
        <v>48</v>
      </c>
    </row>
    <row r="46" spans="1:20" x14ac:dyDescent="0.55000000000000004">
      <c r="B46" s="23">
        <f t="shared" si="0"/>
        <v>41</v>
      </c>
      <c r="C46" s="23"/>
      <c r="D46" s="175"/>
      <c r="E46" s="176"/>
      <c r="F46" s="185"/>
      <c r="G46" s="154" t="s">
        <v>53</v>
      </c>
      <c r="H46" s="118">
        <v>2</v>
      </c>
      <c r="I46" s="119"/>
      <c r="J46" s="119"/>
      <c r="K46" s="187">
        <v>44</v>
      </c>
      <c r="L46" s="191"/>
      <c r="M46" s="192"/>
      <c r="N46" s="188">
        <v>264000</v>
      </c>
      <c r="O46" s="193">
        <v>43</v>
      </c>
      <c r="P46" s="189" t="s">
        <v>28</v>
      </c>
      <c r="Q46" s="182"/>
      <c r="R46" s="49">
        <v>15006</v>
      </c>
      <c r="S46" s="50" t="s">
        <v>21</v>
      </c>
      <c r="T46" s="183" t="s">
        <v>48</v>
      </c>
    </row>
    <row r="47" spans="1:20" x14ac:dyDescent="0.55000000000000004">
      <c r="B47" s="23">
        <f t="shared" si="0"/>
        <v>42</v>
      </c>
      <c r="C47" s="23"/>
      <c r="D47" s="175"/>
      <c r="E47" s="176"/>
      <c r="F47" s="185"/>
      <c r="G47" s="154" t="s">
        <v>54</v>
      </c>
      <c r="H47" s="118">
        <v>2</v>
      </c>
      <c r="I47" s="119"/>
      <c r="J47" s="119"/>
      <c r="K47" s="187">
        <v>5</v>
      </c>
      <c r="L47" s="191"/>
      <c r="M47" s="192"/>
      <c r="N47" s="188">
        <v>30000</v>
      </c>
      <c r="O47" s="193">
        <v>4</v>
      </c>
      <c r="P47" s="189" t="s">
        <v>28</v>
      </c>
      <c r="Q47" s="182"/>
      <c r="R47" s="49">
        <v>15006</v>
      </c>
      <c r="S47" s="50" t="s">
        <v>21</v>
      </c>
      <c r="T47" s="183" t="s">
        <v>48</v>
      </c>
    </row>
    <row r="48" spans="1:20" x14ac:dyDescent="0.55000000000000004">
      <c r="B48" s="23">
        <f t="shared" si="0"/>
        <v>43</v>
      </c>
      <c r="C48" s="23"/>
      <c r="D48" s="175"/>
      <c r="E48" s="176"/>
      <c r="F48" s="185"/>
      <c r="G48" s="154" t="s">
        <v>56</v>
      </c>
      <c r="H48" s="118">
        <v>2</v>
      </c>
      <c r="I48" s="119"/>
      <c r="J48" s="119"/>
      <c r="K48" s="187">
        <v>34</v>
      </c>
      <c r="L48" s="191"/>
      <c r="M48" s="192"/>
      <c r="N48" s="188">
        <v>1020000</v>
      </c>
      <c r="O48" s="193">
        <v>33</v>
      </c>
      <c r="P48" s="189" t="s">
        <v>28</v>
      </c>
      <c r="Q48" s="182"/>
      <c r="R48" s="49">
        <v>15006</v>
      </c>
      <c r="S48" s="50" t="s">
        <v>21</v>
      </c>
      <c r="T48" s="183" t="s">
        <v>48</v>
      </c>
    </row>
    <row r="49" spans="1:20" x14ac:dyDescent="0.55000000000000004">
      <c r="B49" s="23">
        <f t="shared" si="0"/>
        <v>44</v>
      </c>
      <c r="C49" s="23"/>
      <c r="D49" s="175"/>
      <c r="E49" s="176"/>
      <c r="F49" s="184" t="s">
        <v>57</v>
      </c>
      <c r="G49" s="177"/>
      <c r="H49" s="118"/>
      <c r="I49" s="119"/>
      <c r="J49" s="119"/>
      <c r="K49" s="178"/>
      <c r="L49" s="179"/>
      <c r="M49" s="180"/>
      <c r="N49" s="181">
        <f>+N50+N51</f>
        <v>11592200</v>
      </c>
      <c r="O49" s="194"/>
      <c r="P49" s="182"/>
      <c r="Q49" s="182"/>
      <c r="R49" s="49">
        <v>15006</v>
      </c>
      <c r="S49" s="50" t="s">
        <v>21</v>
      </c>
      <c r="T49" s="183" t="s">
        <v>48</v>
      </c>
    </row>
    <row r="50" spans="1:20" x14ac:dyDescent="0.55000000000000004">
      <c r="B50" s="23">
        <f t="shared" si="0"/>
        <v>45</v>
      </c>
      <c r="C50" s="23"/>
      <c r="D50" s="175"/>
      <c r="E50" s="176"/>
      <c r="F50" s="185" t="s">
        <v>58</v>
      </c>
      <c r="G50" s="186"/>
      <c r="H50" s="118">
        <v>2</v>
      </c>
      <c r="I50" s="119"/>
      <c r="J50" s="119"/>
      <c r="K50" s="187">
        <v>1257</v>
      </c>
      <c r="L50" s="191"/>
      <c r="M50" s="192"/>
      <c r="N50" s="188">
        <v>11035900</v>
      </c>
      <c r="O50" s="195">
        <v>1273</v>
      </c>
      <c r="P50" s="189" t="s">
        <v>28</v>
      </c>
      <c r="Q50" s="189"/>
      <c r="R50" s="49">
        <v>15006</v>
      </c>
      <c r="S50" s="50" t="s">
        <v>21</v>
      </c>
      <c r="T50" s="183" t="s">
        <v>48</v>
      </c>
    </row>
    <row r="51" spans="1:20" x14ac:dyDescent="0.55000000000000004">
      <c r="B51" s="23">
        <f t="shared" si="0"/>
        <v>46</v>
      </c>
      <c r="C51" s="23"/>
      <c r="D51" s="175"/>
      <c r="E51" s="176"/>
      <c r="F51" s="185" t="s">
        <v>59</v>
      </c>
      <c r="G51" s="186"/>
      <c r="H51" s="118">
        <v>2</v>
      </c>
      <c r="I51" s="119"/>
      <c r="J51" s="119"/>
      <c r="K51" s="187">
        <v>1257</v>
      </c>
      <c r="L51" s="179"/>
      <c r="M51" s="180"/>
      <c r="N51" s="188">
        <v>556300</v>
      </c>
      <c r="O51" s="195">
        <v>1273</v>
      </c>
      <c r="P51" s="182" t="s">
        <v>28</v>
      </c>
      <c r="Q51" s="182"/>
      <c r="R51" s="49">
        <v>15006</v>
      </c>
      <c r="S51" s="50" t="s">
        <v>21</v>
      </c>
      <c r="T51" s="183" t="s">
        <v>48</v>
      </c>
    </row>
    <row r="52" spans="1:20" ht="24" customHeight="1" x14ac:dyDescent="0.55000000000000004">
      <c r="B52" s="23">
        <f t="shared" si="0"/>
        <v>47</v>
      </c>
      <c r="C52" s="23"/>
      <c r="D52" s="196"/>
      <c r="E52" s="196" t="s">
        <v>60</v>
      </c>
      <c r="F52" s="197"/>
      <c r="G52" s="198"/>
      <c r="H52" s="199"/>
      <c r="I52" s="200"/>
      <c r="J52" s="200"/>
      <c r="K52" s="201"/>
      <c r="L52" s="202"/>
      <c r="M52" s="203"/>
      <c r="N52" s="204">
        <v>3190918600</v>
      </c>
      <c r="O52" s="205"/>
      <c r="P52" s="205"/>
      <c r="Q52" s="205"/>
      <c r="R52" s="206"/>
      <c r="S52" s="207"/>
      <c r="T52" s="51"/>
    </row>
    <row r="53" spans="1:20" ht="75" customHeight="1" x14ac:dyDescent="0.55000000000000004">
      <c r="B53" s="23">
        <f t="shared" si="0"/>
        <v>48</v>
      </c>
      <c r="C53" s="23"/>
      <c r="D53" s="208"/>
      <c r="E53" s="674" t="s">
        <v>61</v>
      </c>
      <c r="F53" s="674"/>
      <c r="G53" s="675"/>
      <c r="H53" s="209"/>
      <c r="I53" s="210"/>
      <c r="J53" s="210"/>
      <c r="K53" s="211"/>
      <c r="L53" s="212"/>
      <c r="M53" s="213"/>
      <c r="N53" s="214">
        <v>624172400</v>
      </c>
      <c r="O53" s="215"/>
      <c r="P53" s="215"/>
      <c r="Q53" s="215"/>
      <c r="R53" s="206"/>
      <c r="S53" s="216"/>
      <c r="T53" s="51"/>
    </row>
    <row r="54" spans="1:20" ht="51" customHeight="1" x14ac:dyDescent="0.55000000000000004">
      <c r="B54" s="23">
        <f t="shared" si="0"/>
        <v>49</v>
      </c>
      <c r="C54" s="23">
        <v>200</v>
      </c>
      <c r="D54" s="217"/>
      <c r="E54" s="676" t="s">
        <v>62</v>
      </c>
      <c r="F54" s="676"/>
      <c r="G54" s="677"/>
      <c r="H54" s="218"/>
      <c r="I54" s="219"/>
      <c r="J54" s="219"/>
      <c r="K54" s="220"/>
      <c r="L54" s="221"/>
      <c r="M54" s="222"/>
      <c r="N54" s="223">
        <v>624172400</v>
      </c>
      <c r="O54" s="224"/>
      <c r="P54" s="224"/>
      <c r="Q54" s="224"/>
      <c r="R54" s="206"/>
      <c r="S54" s="207"/>
      <c r="T54" s="51"/>
    </row>
    <row r="55" spans="1:20" ht="215.25" customHeight="1" x14ac:dyDescent="0.55000000000000004">
      <c r="B55" s="23">
        <f t="shared" si="0"/>
        <v>50</v>
      </c>
      <c r="C55" s="23"/>
      <c r="D55" s="103"/>
      <c r="E55" s="103"/>
      <c r="F55" s="225">
        <v>1</v>
      </c>
      <c r="G55" s="117" t="s">
        <v>63</v>
      </c>
      <c r="H55" s="23">
        <v>3</v>
      </c>
      <c r="I55" s="226">
        <v>5</v>
      </c>
      <c r="J55" s="226" t="s">
        <v>64</v>
      </c>
      <c r="K55" s="227">
        <v>2</v>
      </c>
      <c r="L55" s="23" t="s">
        <v>65</v>
      </c>
      <c r="M55" s="228">
        <v>931238000</v>
      </c>
      <c r="N55" s="229">
        <v>558742800</v>
      </c>
      <c r="O55" s="230">
        <v>2</v>
      </c>
      <c r="P55" s="136" t="s">
        <v>65</v>
      </c>
      <c r="Q55" s="231">
        <v>931238000</v>
      </c>
      <c r="R55" s="206">
        <v>15006</v>
      </c>
      <c r="S55" s="216" t="s">
        <v>66</v>
      </c>
      <c r="T55" s="51" t="s">
        <v>67</v>
      </c>
    </row>
    <row r="56" spans="1:20" x14ac:dyDescent="0.55000000000000004">
      <c r="B56" s="23">
        <f t="shared" si="0"/>
        <v>51</v>
      </c>
      <c r="C56" s="23"/>
      <c r="D56" s="103"/>
      <c r="E56" s="103"/>
      <c r="F56" s="225">
        <v>2</v>
      </c>
      <c r="G56" s="117" t="s">
        <v>68</v>
      </c>
      <c r="H56" s="23">
        <v>3</v>
      </c>
      <c r="I56" s="226">
        <v>5</v>
      </c>
      <c r="J56" s="226" t="s">
        <v>64</v>
      </c>
      <c r="K56" s="227">
        <v>2</v>
      </c>
      <c r="L56" s="232" t="s">
        <v>65</v>
      </c>
      <c r="M56" s="233"/>
      <c r="N56" s="229">
        <v>62060000</v>
      </c>
      <c r="O56" s="234">
        <v>2</v>
      </c>
      <c r="P56" s="231" t="s">
        <v>65</v>
      </c>
      <c r="Q56" s="231"/>
      <c r="R56" s="206">
        <v>15006</v>
      </c>
      <c r="S56" s="207" t="s">
        <v>66</v>
      </c>
      <c r="T56" s="51" t="s">
        <v>69</v>
      </c>
    </row>
    <row r="57" spans="1:20" ht="77.25" customHeight="1" x14ac:dyDescent="0.55000000000000004">
      <c r="B57" s="23">
        <f t="shared" si="0"/>
        <v>52</v>
      </c>
      <c r="C57" s="23"/>
      <c r="D57" s="103"/>
      <c r="E57" s="103"/>
      <c r="F57" s="225">
        <v>3</v>
      </c>
      <c r="G57" s="117" t="s">
        <v>70</v>
      </c>
      <c r="H57" s="23">
        <v>2</v>
      </c>
      <c r="I57" s="226">
        <v>5</v>
      </c>
      <c r="J57" s="226" t="s">
        <v>64</v>
      </c>
      <c r="K57" s="235"/>
      <c r="L57" s="232"/>
      <c r="M57" s="233"/>
      <c r="N57" s="236">
        <v>2900000</v>
      </c>
      <c r="O57" s="237">
        <v>12</v>
      </c>
      <c r="P57" s="238" t="s">
        <v>71</v>
      </c>
      <c r="Q57" s="238"/>
      <c r="R57" s="206">
        <v>15006</v>
      </c>
      <c r="S57" s="207" t="s">
        <v>66</v>
      </c>
      <c r="T57" s="51" t="s">
        <v>72</v>
      </c>
    </row>
    <row r="58" spans="1:20" ht="45.75" customHeight="1" x14ac:dyDescent="0.55000000000000004">
      <c r="B58" s="23">
        <f t="shared" si="0"/>
        <v>53</v>
      </c>
      <c r="C58" s="23"/>
      <c r="D58" s="103"/>
      <c r="E58" s="103"/>
      <c r="F58" s="225">
        <v>4</v>
      </c>
      <c r="G58" s="117" t="s">
        <v>73</v>
      </c>
      <c r="H58" s="239">
        <v>2</v>
      </c>
      <c r="I58" s="240">
        <v>8</v>
      </c>
      <c r="J58" s="226" t="s">
        <v>74</v>
      </c>
      <c r="K58" s="235"/>
      <c r="L58" s="232" t="s">
        <v>75</v>
      </c>
      <c r="M58" s="233"/>
      <c r="N58" s="236">
        <v>369600</v>
      </c>
      <c r="O58" s="241">
        <v>12</v>
      </c>
      <c r="P58" s="241" t="s">
        <v>71</v>
      </c>
      <c r="Q58" s="238"/>
      <c r="R58" s="206">
        <v>15006</v>
      </c>
      <c r="S58" s="207" t="s">
        <v>66</v>
      </c>
      <c r="T58" s="51" t="s">
        <v>72</v>
      </c>
    </row>
    <row r="59" spans="1:20" ht="49.5" customHeight="1" x14ac:dyDescent="0.55000000000000004">
      <c r="B59" s="23">
        <f t="shared" si="0"/>
        <v>54</v>
      </c>
      <c r="C59" s="23"/>
      <c r="D59" s="103"/>
      <c r="E59" s="103"/>
      <c r="F59" s="225">
        <v>5</v>
      </c>
      <c r="G59" s="117" t="s">
        <v>73</v>
      </c>
      <c r="H59" s="239">
        <v>2</v>
      </c>
      <c r="I59" s="240">
        <v>9</v>
      </c>
      <c r="J59" s="226" t="s">
        <v>76</v>
      </c>
      <c r="K59" s="235"/>
      <c r="L59" s="232" t="s">
        <v>75</v>
      </c>
      <c r="M59" s="233"/>
      <c r="N59" s="236">
        <v>100000</v>
      </c>
      <c r="O59" s="241">
        <v>12</v>
      </c>
      <c r="P59" s="241" t="s">
        <v>71</v>
      </c>
      <c r="Q59" s="238"/>
      <c r="R59" s="206">
        <v>15006</v>
      </c>
      <c r="S59" s="207" t="s">
        <v>66</v>
      </c>
      <c r="T59" s="51" t="s">
        <v>72</v>
      </c>
    </row>
    <row r="60" spans="1:20" ht="33.75" customHeight="1" x14ac:dyDescent="0.55000000000000004">
      <c r="B60" s="23">
        <f t="shared" si="0"/>
        <v>55</v>
      </c>
      <c r="C60" s="23"/>
      <c r="D60" s="103"/>
      <c r="E60" s="103"/>
      <c r="F60" s="225">
        <v>6</v>
      </c>
      <c r="G60" s="117" t="s">
        <v>77</v>
      </c>
      <c r="H60" s="239">
        <v>2</v>
      </c>
      <c r="I60" s="240">
        <v>1</v>
      </c>
      <c r="J60" s="226" t="s">
        <v>78</v>
      </c>
      <c r="K60" s="235"/>
      <c r="L60" s="232"/>
      <c r="M60" s="233"/>
      <c r="N60" s="236"/>
      <c r="O60" s="241">
        <v>12</v>
      </c>
      <c r="P60" s="241" t="s">
        <v>71</v>
      </c>
      <c r="Q60" s="238" t="e">
        <f>+#REF!+#REF!+#REF!+#REF!+#REF!</f>
        <v>#REF!</v>
      </c>
      <c r="R60" s="206">
        <v>15006</v>
      </c>
      <c r="S60" s="207" t="s">
        <v>66</v>
      </c>
      <c r="T60" s="51" t="s">
        <v>72</v>
      </c>
    </row>
    <row r="61" spans="1:20" x14ac:dyDescent="0.55000000000000004">
      <c r="B61" s="23">
        <f t="shared" si="0"/>
        <v>56</v>
      </c>
      <c r="C61" s="23"/>
      <c r="D61" s="208" t="s">
        <v>79</v>
      </c>
      <c r="E61" s="208"/>
      <c r="F61" s="242"/>
      <c r="G61" s="243"/>
      <c r="H61" s="244"/>
      <c r="I61" s="245"/>
      <c r="J61" s="245"/>
      <c r="K61" s="246"/>
      <c r="L61" s="247"/>
      <c r="M61" s="248"/>
      <c r="N61" s="249" t="e">
        <f>+N62</f>
        <v>#REF!</v>
      </c>
      <c r="O61" s="250"/>
      <c r="P61" s="250"/>
      <c r="Q61" s="251"/>
      <c r="R61" s="49"/>
      <c r="S61" s="50"/>
      <c r="T61" s="51"/>
    </row>
    <row r="62" spans="1:20" s="264" customFormat="1" x14ac:dyDescent="0.55000000000000004">
      <c r="A62" s="252"/>
      <c r="B62" s="23">
        <f t="shared" si="0"/>
        <v>57</v>
      </c>
      <c r="C62" s="23"/>
      <c r="D62" s="253"/>
      <c r="E62" s="253" t="s">
        <v>80</v>
      </c>
      <c r="F62" s="254"/>
      <c r="G62" s="255"/>
      <c r="H62" s="256"/>
      <c r="I62" s="257"/>
      <c r="J62" s="257"/>
      <c r="K62" s="258"/>
      <c r="L62" s="259"/>
      <c r="M62" s="260"/>
      <c r="N62" s="261" t="e">
        <f>+N63+N87+N107+N113+N123</f>
        <v>#REF!</v>
      </c>
      <c r="O62" s="262"/>
      <c r="P62" s="262"/>
      <c r="Q62" s="263"/>
      <c r="R62" s="49"/>
      <c r="S62" s="50"/>
      <c r="T62" s="51"/>
    </row>
    <row r="63" spans="1:20" x14ac:dyDescent="0.55000000000000004">
      <c r="B63" s="23">
        <f t="shared" si="0"/>
        <v>58</v>
      </c>
      <c r="C63" s="23">
        <v>300</v>
      </c>
      <c r="D63" s="265"/>
      <c r="E63" s="266" t="s">
        <v>81</v>
      </c>
      <c r="F63" s="266" t="s">
        <v>82</v>
      </c>
      <c r="G63" s="267"/>
      <c r="H63" s="268"/>
      <c r="I63" s="269"/>
      <c r="J63" s="269"/>
      <c r="K63" s="270"/>
      <c r="L63" s="271"/>
      <c r="M63" s="272"/>
      <c r="N63" s="273">
        <v>8327500</v>
      </c>
      <c r="O63" s="274"/>
      <c r="P63" s="274"/>
      <c r="Q63" s="275"/>
      <c r="R63" s="49"/>
      <c r="S63" s="50"/>
      <c r="T63" s="51"/>
    </row>
    <row r="64" spans="1:20" ht="48" x14ac:dyDescent="0.55000000000000004">
      <c r="B64" s="23">
        <f t="shared" si="0"/>
        <v>59</v>
      </c>
      <c r="C64" s="23"/>
      <c r="D64" s="103"/>
      <c r="E64" s="276"/>
      <c r="F64" s="277" t="s">
        <v>83</v>
      </c>
      <c r="G64" s="141" t="s">
        <v>84</v>
      </c>
      <c r="H64" s="278">
        <v>2</v>
      </c>
      <c r="I64" s="279">
        <v>6</v>
      </c>
      <c r="J64" s="279" t="s">
        <v>85</v>
      </c>
      <c r="K64" s="280"/>
      <c r="L64" s="281"/>
      <c r="M64" s="282"/>
      <c r="N64" s="283">
        <v>245000</v>
      </c>
      <c r="O64" s="284">
        <v>1</v>
      </c>
      <c r="P64" s="285" t="s">
        <v>86</v>
      </c>
      <c r="Q64" s="286"/>
      <c r="R64" s="49">
        <v>15006</v>
      </c>
      <c r="S64" s="50" t="s">
        <v>87</v>
      </c>
      <c r="T64" s="51" t="s">
        <v>88</v>
      </c>
    </row>
    <row r="65" spans="2:20" s="22" customFormat="1" ht="46.5" customHeight="1" x14ac:dyDescent="0.2">
      <c r="B65" s="23">
        <f t="shared" si="0"/>
        <v>60</v>
      </c>
      <c r="C65" s="23"/>
      <c r="D65" s="103"/>
      <c r="E65" s="276"/>
      <c r="F65" s="277" t="s">
        <v>89</v>
      </c>
      <c r="G65" s="141" t="s">
        <v>90</v>
      </c>
      <c r="H65" s="278">
        <v>2</v>
      </c>
      <c r="I65" s="279">
        <v>6</v>
      </c>
      <c r="J65" s="288" t="s">
        <v>85</v>
      </c>
      <c r="K65" s="280"/>
      <c r="L65" s="281"/>
      <c r="M65" s="282"/>
      <c r="N65" s="283">
        <v>20000</v>
      </c>
      <c r="O65" s="284">
        <v>1</v>
      </c>
      <c r="P65" s="285" t="s">
        <v>86</v>
      </c>
      <c r="Q65" s="286"/>
      <c r="R65" s="49">
        <v>15006</v>
      </c>
      <c r="S65" s="50" t="s">
        <v>87</v>
      </c>
      <c r="T65" s="51" t="s">
        <v>88</v>
      </c>
    </row>
    <row r="66" spans="2:20" s="22" customFormat="1" ht="30" customHeight="1" x14ac:dyDescent="0.2">
      <c r="B66" s="23">
        <f t="shared" si="0"/>
        <v>61</v>
      </c>
      <c r="C66" s="23"/>
      <c r="D66" s="103"/>
      <c r="E66" s="276"/>
      <c r="F66" s="277" t="s">
        <v>91</v>
      </c>
      <c r="G66" s="141" t="s">
        <v>92</v>
      </c>
      <c r="H66" s="278">
        <v>2</v>
      </c>
      <c r="I66" s="289">
        <v>6</v>
      </c>
      <c r="J66" s="288" t="s">
        <v>85</v>
      </c>
      <c r="K66" s="290"/>
      <c r="L66" s="291"/>
      <c r="M66" s="292"/>
      <c r="N66" s="293">
        <v>50000</v>
      </c>
      <c r="O66" s="284">
        <v>2</v>
      </c>
      <c r="P66" s="285" t="s">
        <v>75</v>
      </c>
      <c r="Q66" s="294"/>
      <c r="R66" s="49">
        <v>15006</v>
      </c>
      <c r="S66" s="50" t="s">
        <v>87</v>
      </c>
      <c r="T66" s="51" t="s">
        <v>88</v>
      </c>
    </row>
    <row r="67" spans="2:20" s="22" customFormat="1" ht="63" customHeight="1" x14ac:dyDescent="0.2">
      <c r="B67" s="23">
        <f t="shared" si="0"/>
        <v>62</v>
      </c>
      <c r="C67" s="23"/>
      <c r="D67" s="103"/>
      <c r="E67" s="276"/>
      <c r="F67" s="277" t="s">
        <v>93</v>
      </c>
      <c r="G67" s="141" t="s">
        <v>94</v>
      </c>
      <c r="H67" s="278">
        <v>2</v>
      </c>
      <c r="I67" s="279">
        <v>6</v>
      </c>
      <c r="J67" s="288" t="s">
        <v>85</v>
      </c>
      <c r="K67" s="296"/>
      <c r="L67" s="281"/>
      <c r="M67" s="282"/>
      <c r="N67" s="283">
        <v>1411000</v>
      </c>
      <c r="O67" s="284">
        <v>1</v>
      </c>
      <c r="P67" s="285" t="s">
        <v>75</v>
      </c>
      <c r="Q67" s="286"/>
      <c r="R67" s="49">
        <v>15006</v>
      </c>
      <c r="S67" s="50" t="s">
        <v>87</v>
      </c>
      <c r="T67" s="51" t="s">
        <v>88</v>
      </c>
    </row>
    <row r="68" spans="2:20" s="22" customFormat="1" ht="82.5" customHeight="1" x14ac:dyDescent="0.2">
      <c r="B68" s="23">
        <f t="shared" si="0"/>
        <v>63</v>
      </c>
      <c r="C68" s="23"/>
      <c r="D68" s="103"/>
      <c r="E68" s="276"/>
      <c r="F68" s="277" t="s">
        <v>95</v>
      </c>
      <c r="G68" s="141" t="s">
        <v>96</v>
      </c>
      <c r="H68" s="278">
        <v>2</v>
      </c>
      <c r="I68" s="279">
        <v>6</v>
      </c>
      <c r="J68" s="288" t="s">
        <v>85</v>
      </c>
      <c r="K68" s="296">
        <v>1</v>
      </c>
      <c r="L68" s="297" t="s">
        <v>97</v>
      </c>
      <c r="M68" s="298"/>
      <c r="N68" s="283">
        <v>37700</v>
      </c>
      <c r="O68" s="299">
        <v>1</v>
      </c>
      <c r="P68" s="300" t="s">
        <v>97</v>
      </c>
      <c r="Q68" s="287"/>
      <c r="R68" s="49">
        <v>15006</v>
      </c>
      <c r="S68" s="50" t="s">
        <v>87</v>
      </c>
      <c r="T68" s="51" t="s">
        <v>88</v>
      </c>
    </row>
    <row r="69" spans="2:20" ht="51" customHeight="1" x14ac:dyDescent="0.55000000000000004">
      <c r="B69" s="23">
        <f t="shared" si="0"/>
        <v>64</v>
      </c>
      <c r="C69" s="23"/>
      <c r="D69" s="103"/>
      <c r="E69" s="276"/>
      <c r="F69" s="277" t="s">
        <v>98</v>
      </c>
      <c r="G69" s="141" t="s">
        <v>99</v>
      </c>
      <c r="H69" s="278">
        <v>2</v>
      </c>
      <c r="I69" s="279">
        <v>6</v>
      </c>
      <c r="J69" s="288" t="s">
        <v>85</v>
      </c>
      <c r="K69" s="296"/>
      <c r="L69" s="297"/>
      <c r="M69" s="298"/>
      <c r="N69" s="283">
        <v>522400</v>
      </c>
      <c r="O69" s="285">
        <v>1</v>
      </c>
      <c r="P69" s="285" t="s">
        <v>75</v>
      </c>
      <c r="Q69" s="286"/>
      <c r="R69" s="49">
        <v>15006</v>
      </c>
      <c r="S69" s="50" t="s">
        <v>87</v>
      </c>
      <c r="T69" s="51" t="s">
        <v>88</v>
      </c>
    </row>
    <row r="70" spans="2:20" ht="56.25" customHeight="1" x14ac:dyDescent="0.55000000000000004">
      <c r="B70" s="23">
        <f t="shared" si="0"/>
        <v>65</v>
      </c>
      <c r="C70" s="23"/>
      <c r="D70" s="103"/>
      <c r="E70" s="276"/>
      <c r="F70" s="277" t="s">
        <v>100</v>
      </c>
      <c r="G70" s="141" t="s">
        <v>101</v>
      </c>
      <c r="H70" s="278">
        <v>2</v>
      </c>
      <c r="I70" s="279">
        <v>6</v>
      </c>
      <c r="J70" s="288" t="s">
        <v>85</v>
      </c>
      <c r="K70" s="296"/>
      <c r="L70" s="297"/>
      <c r="M70" s="298"/>
      <c r="N70" s="283">
        <v>500000</v>
      </c>
      <c r="O70" s="285"/>
      <c r="P70" s="285" t="s">
        <v>102</v>
      </c>
      <c r="Q70" s="286"/>
      <c r="R70" s="49">
        <v>15006</v>
      </c>
      <c r="S70" s="50" t="s">
        <v>87</v>
      </c>
      <c r="T70" s="51" t="s">
        <v>88</v>
      </c>
    </row>
    <row r="71" spans="2:20" ht="75" customHeight="1" x14ac:dyDescent="0.55000000000000004">
      <c r="B71" s="23">
        <f t="shared" si="0"/>
        <v>66</v>
      </c>
      <c r="C71" s="23"/>
      <c r="D71" s="103"/>
      <c r="E71" s="276"/>
      <c r="F71" s="277" t="s">
        <v>103</v>
      </c>
      <c r="G71" s="141" t="s">
        <v>104</v>
      </c>
      <c r="H71" s="278">
        <v>2</v>
      </c>
      <c r="I71" s="279">
        <v>6</v>
      </c>
      <c r="J71" s="288" t="s">
        <v>85</v>
      </c>
      <c r="K71" s="280"/>
      <c r="L71" s="297"/>
      <c r="M71" s="298"/>
      <c r="N71" s="283">
        <v>250300</v>
      </c>
      <c r="O71" s="285">
        <v>2</v>
      </c>
      <c r="P71" s="285" t="s">
        <v>75</v>
      </c>
      <c r="Q71" s="286"/>
      <c r="R71" s="49">
        <v>15006</v>
      </c>
      <c r="S71" s="50" t="s">
        <v>87</v>
      </c>
      <c r="T71" s="51" t="s">
        <v>88</v>
      </c>
    </row>
    <row r="72" spans="2:20" ht="33.75" customHeight="1" x14ac:dyDescent="0.55000000000000004">
      <c r="B72" s="23">
        <f t="shared" ref="B72:B135" si="1">+B71+1</f>
        <v>67</v>
      </c>
      <c r="C72" s="23"/>
      <c r="D72" s="103"/>
      <c r="E72" s="276"/>
      <c r="F72" s="277" t="s">
        <v>105</v>
      </c>
      <c r="G72" s="141" t="s">
        <v>106</v>
      </c>
      <c r="H72" s="278">
        <v>2</v>
      </c>
      <c r="I72" s="279">
        <v>6</v>
      </c>
      <c r="J72" s="288" t="s">
        <v>85</v>
      </c>
      <c r="K72" s="280"/>
      <c r="L72" s="297"/>
      <c r="M72" s="298"/>
      <c r="N72" s="283"/>
      <c r="O72" s="285">
        <v>12</v>
      </c>
      <c r="P72" s="285" t="s">
        <v>71</v>
      </c>
      <c r="Q72" s="286"/>
      <c r="R72" s="49">
        <v>15006</v>
      </c>
      <c r="S72" s="50" t="s">
        <v>87</v>
      </c>
      <c r="T72" s="51" t="s">
        <v>88</v>
      </c>
    </row>
    <row r="73" spans="2:20" ht="49.5" customHeight="1" x14ac:dyDescent="0.55000000000000004">
      <c r="B73" s="23">
        <f t="shared" si="1"/>
        <v>68</v>
      </c>
      <c r="C73" s="23"/>
      <c r="D73" s="103"/>
      <c r="E73" s="276"/>
      <c r="F73" s="277" t="s">
        <v>107</v>
      </c>
      <c r="G73" s="141" t="s">
        <v>108</v>
      </c>
      <c r="H73" s="278">
        <v>2</v>
      </c>
      <c r="I73" s="279">
        <v>6</v>
      </c>
      <c r="J73" s="288" t="s">
        <v>85</v>
      </c>
      <c r="K73" s="280"/>
      <c r="L73" s="297"/>
      <c r="M73" s="298"/>
      <c r="N73" s="283">
        <v>230000</v>
      </c>
      <c r="O73" s="285" t="s">
        <v>109</v>
      </c>
      <c r="P73" s="285" t="s">
        <v>110</v>
      </c>
      <c r="Q73" s="286"/>
      <c r="R73" s="49">
        <v>15006</v>
      </c>
      <c r="S73" s="50" t="s">
        <v>87</v>
      </c>
      <c r="T73" s="51" t="s">
        <v>88</v>
      </c>
    </row>
    <row r="74" spans="2:20" ht="52.5" customHeight="1" x14ac:dyDescent="0.55000000000000004">
      <c r="B74" s="23">
        <f t="shared" si="1"/>
        <v>69</v>
      </c>
      <c r="C74" s="23"/>
      <c r="D74" s="103"/>
      <c r="E74" s="276"/>
      <c r="F74" s="277" t="s">
        <v>111</v>
      </c>
      <c r="G74" s="141" t="s">
        <v>112</v>
      </c>
      <c r="H74" s="278">
        <v>2</v>
      </c>
      <c r="I74" s="279">
        <v>6</v>
      </c>
      <c r="J74" s="288" t="s">
        <v>85</v>
      </c>
      <c r="K74" s="280"/>
      <c r="L74" s="281"/>
      <c r="M74" s="282"/>
      <c r="N74" s="283">
        <v>50000</v>
      </c>
      <c r="O74" s="285">
        <v>10</v>
      </c>
      <c r="P74" s="285" t="s">
        <v>75</v>
      </c>
      <c r="Q74" s="286"/>
      <c r="R74" s="49">
        <v>15006</v>
      </c>
      <c r="S74" s="50" t="s">
        <v>87</v>
      </c>
      <c r="T74" s="51" t="s">
        <v>88</v>
      </c>
    </row>
    <row r="75" spans="2:20" ht="51" customHeight="1" x14ac:dyDescent="0.55000000000000004">
      <c r="B75" s="23">
        <f t="shared" si="1"/>
        <v>70</v>
      </c>
      <c r="C75" s="23"/>
      <c r="D75" s="103"/>
      <c r="E75" s="276"/>
      <c r="F75" s="277" t="s">
        <v>113</v>
      </c>
      <c r="G75" s="141" t="s">
        <v>114</v>
      </c>
      <c r="H75" s="278">
        <v>5</v>
      </c>
      <c r="I75" s="279">
        <v>6</v>
      </c>
      <c r="J75" s="288" t="s">
        <v>85</v>
      </c>
      <c r="K75" s="280"/>
      <c r="L75" s="281"/>
      <c r="M75" s="282"/>
      <c r="N75" s="283">
        <v>145200</v>
      </c>
      <c r="O75" s="285" t="s">
        <v>109</v>
      </c>
      <c r="P75" s="285" t="s">
        <v>110</v>
      </c>
      <c r="Q75" s="286"/>
      <c r="R75" s="49">
        <v>15006</v>
      </c>
      <c r="S75" s="50" t="s">
        <v>87</v>
      </c>
      <c r="T75" s="51" t="s">
        <v>115</v>
      </c>
    </row>
    <row r="76" spans="2:20" ht="30.75" customHeight="1" x14ac:dyDescent="0.55000000000000004">
      <c r="B76" s="23">
        <f t="shared" si="1"/>
        <v>71</v>
      </c>
      <c r="C76" s="23"/>
      <c r="D76" s="103"/>
      <c r="E76" s="276"/>
      <c r="F76" s="277" t="s">
        <v>116</v>
      </c>
      <c r="G76" s="141" t="s">
        <v>117</v>
      </c>
      <c r="H76" s="278">
        <v>5</v>
      </c>
      <c r="I76" s="279">
        <v>6</v>
      </c>
      <c r="J76" s="288" t="s">
        <v>85</v>
      </c>
      <c r="K76" s="280"/>
      <c r="L76" s="281"/>
      <c r="M76" s="282"/>
      <c r="N76" s="283">
        <v>145200</v>
      </c>
      <c r="O76" s="285">
        <v>1</v>
      </c>
      <c r="P76" s="285" t="s">
        <v>102</v>
      </c>
      <c r="Q76" s="286"/>
      <c r="R76" s="49">
        <v>15006</v>
      </c>
      <c r="S76" s="50" t="s">
        <v>87</v>
      </c>
      <c r="T76" s="51" t="s">
        <v>118</v>
      </c>
    </row>
    <row r="77" spans="2:20" ht="28.5" customHeight="1" x14ac:dyDescent="0.55000000000000004">
      <c r="B77" s="23">
        <f t="shared" si="1"/>
        <v>72</v>
      </c>
      <c r="C77" s="23"/>
      <c r="D77" s="103"/>
      <c r="E77" s="276"/>
      <c r="F77" s="277" t="s">
        <v>119</v>
      </c>
      <c r="G77" s="141" t="s">
        <v>120</v>
      </c>
      <c r="H77" s="278">
        <v>2</v>
      </c>
      <c r="I77" s="279">
        <v>6</v>
      </c>
      <c r="J77" s="288" t="s">
        <v>85</v>
      </c>
      <c r="K77" s="280"/>
      <c r="L77" s="281"/>
      <c r="M77" s="282"/>
      <c r="N77" s="283">
        <v>280600</v>
      </c>
      <c r="O77" s="285">
        <v>12</v>
      </c>
      <c r="P77" s="285" t="s">
        <v>75</v>
      </c>
      <c r="Q77" s="286"/>
      <c r="R77" s="49">
        <v>15006</v>
      </c>
      <c r="S77" s="50" t="s">
        <v>87</v>
      </c>
      <c r="T77" s="51" t="s">
        <v>88</v>
      </c>
    </row>
    <row r="78" spans="2:20" ht="33" customHeight="1" x14ac:dyDescent="0.55000000000000004">
      <c r="B78" s="23">
        <f t="shared" si="1"/>
        <v>73</v>
      </c>
      <c r="C78" s="23"/>
      <c r="D78" s="103"/>
      <c r="E78" s="276"/>
      <c r="F78" s="277" t="s">
        <v>121</v>
      </c>
      <c r="G78" s="141" t="s">
        <v>122</v>
      </c>
      <c r="H78" s="278">
        <v>2</v>
      </c>
      <c r="I78" s="279">
        <v>6</v>
      </c>
      <c r="J78" s="288" t="s">
        <v>85</v>
      </c>
      <c r="K78" s="280"/>
      <c r="L78" s="281"/>
      <c r="M78" s="282"/>
      <c r="N78" s="283">
        <v>208000</v>
      </c>
      <c r="O78" s="285">
        <v>12</v>
      </c>
      <c r="P78" s="285" t="s">
        <v>75</v>
      </c>
      <c r="Q78" s="286"/>
      <c r="R78" s="49">
        <v>15006</v>
      </c>
      <c r="S78" s="50" t="s">
        <v>87</v>
      </c>
      <c r="T78" s="51" t="s">
        <v>88</v>
      </c>
    </row>
    <row r="79" spans="2:20" ht="31.5" customHeight="1" x14ac:dyDescent="0.55000000000000004">
      <c r="B79" s="23">
        <f t="shared" si="1"/>
        <v>74</v>
      </c>
      <c r="C79" s="23"/>
      <c r="D79" s="103"/>
      <c r="E79" s="276"/>
      <c r="F79" s="277" t="s">
        <v>123</v>
      </c>
      <c r="G79" s="141" t="s">
        <v>124</v>
      </c>
      <c r="H79" s="278">
        <v>2</v>
      </c>
      <c r="I79" s="279">
        <v>6</v>
      </c>
      <c r="J79" s="288" t="s">
        <v>85</v>
      </c>
      <c r="K79" s="280"/>
      <c r="L79" s="281"/>
      <c r="M79" s="282"/>
      <c r="N79" s="283">
        <v>20000</v>
      </c>
      <c r="O79" s="285">
        <v>1</v>
      </c>
      <c r="P79" s="285" t="s">
        <v>102</v>
      </c>
      <c r="Q79" s="286"/>
      <c r="R79" s="49">
        <v>15006</v>
      </c>
      <c r="S79" s="50" t="s">
        <v>87</v>
      </c>
      <c r="T79" s="51" t="s">
        <v>88</v>
      </c>
    </row>
    <row r="80" spans="2:20" ht="105.75" customHeight="1" x14ac:dyDescent="0.55000000000000004">
      <c r="B80" s="23">
        <f t="shared" si="1"/>
        <v>75</v>
      </c>
      <c r="C80" s="23"/>
      <c r="D80" s="103"/>
      <c r="E80" s="276"/>
      <c r="F80" s="277" t="s">
        <v>125</v>
      </c>
      <c r="G80" s="141" t="s">
        <v>126</v>
      </c>
      <c r="H80" s="278">
        <v>2</v>
      </c>
      <c r="I80" s="279">
        <v>6</v>
      </c>
      <c r="J80" s="288" t="s">
        <v>85</v>
      </c>
      <c r="K80" s="280"/>
      <c r="L80" s="281"/>
      <c r="M80" s="282"/>
      <c r="N80" s="283">
        <v>102500</v>
      </c>
      <c r="O80" s="301" t="s">
        <v>127</v>
      </c>
      <c r="P80" s="301" t="s">
        <v>128</v>
      </c>
      <c r="Q80" s="286"/>
      <c r="R80" s="49">
        <v>15006</v>
      </c>
      <c r="S80" s="50" t="s">
        <v>87</v>
      </c>
      <c r="T80" s="51" t="s">
        <v>88</v>
      </c>
    </row>
    <row r="81" spans="1:20" ht="243.75" customHeight="1" x14ac:dyDescent="0.55000000000000004">
      <c r="B81" s="23">
        <f t="shared" si="1"/>
        <v>76</v>
      </c>
      <c r="C81" s="23"/>
      <c r="D81" s="103"/>
      <c r="E81" s="276"/>
      <c r="F81" s="277" t="s">
        <v>129</v>
      </c>
      <c r="G81" s="141" t="s">
        <v>130</v>
      </c>
      <c r="H81" s="278">
        <v>2</v>
      </c>
      <c r="I81" s="279">
        <v>6</v>
      </c>
      <c r="J81" s="288" t="s">
        <v>85</v>
      </c>
      <c r="K81" s="280"/>
      <c r="L81" s="281"/>
      <c r="M81" s="282"/>
      <c r="N81" s="283">
        <v>80000</v>
      </c>
      <c r="O81" s="285">
        <v>5</v>
      </c>
      <c r="P81" s="285" t="s">
        <v>75</v>
      </c>
      <c r="Q81" s="286"/>
      <c r="R81" s="49">
        <v>15006</v>
      </c>
      <c r="S81" s="50" t="s">
        <v>87</v>
      </c>
      <c r="T81" s="51" t="s">
        <v>88</v>
      </c>
    </row>
    <row r="82" spans="1:20" ht="58.5" customHeight="1" x14ac:dyDescent="0.55000000000000004">
      <c r="B82" s="23">
        <f t="shared" si="1"/>
        <v>77</v>
      </c>
      <c r="C82" s="23"/>
      <c r="D82" s="103"/>
      <c r="E82" s="276"/>
      <c r="F82" s="277" t="s">
        <v>131</v>
      </c>
      <c r="G82" s="141" t="s">
        <v>132</v>
      </c>
      <c r="H82" s="278">
        <v>2</v>
      </c>
      <c r="I82" s="279">
        <v>6</v>
      </c>
      <c r="J82" s="288" t="s">
        <v>85</v>
      </c>
      <c r="K82" s="296"/>
      <c r="L82" s="297"/>
      <c r="M82" s="298"/>
      <c r="N82" s="283">
        <v>290000</v>
      </c>
      <c r="O82" s="285">
        <v>1450</v>
      </c>
      <c r="P82" s="285" t="s">
        <v>102</v>
      </c>
      <c r="Q82" s="286"/>
      <c r="R82" s="49">
        <v>15006</v>
      </c>
      <c r="S82" s="50" t="s">
        <v>87</v>
      </c>
      <c r="T82" s="51" t="s">
        <v>88</v>
      </c>
    </row>
    <row r="83" spans="1:20" ht="54" customHeight="1" x14ac:dyDescent="0.55000000000000004">
      <c r="B83" s="23">
        <f t="shared" si="1"/>
        <v>78</v>
      </c>
      <c r="C83" s="23"/>
      <c r="D83" s="103"/>
      <c r="E83" s="276"/>
      <c r="F83" s="277" t="s">
        <v>133</v>
      </c>
      <c r="G83" s="141" t="s">
        <v>134</v>
      </c>
      <c r="H83" s="278">
        <v>2</v>
      </c>
      <c r="I83" s="279">
        <v>6</v>
      </c>
      <c r="J83" s="288" t="s">
        <v>85</v>
      </c>
      <c r="K83" s="296"/>
      <c r="L83" s="297"/>
      <c r="M83" s="298"/>
      <c r="N83" s="283">
        <v>38000</v>
      </c>
      <c r="O83" s="285">
        <v>4</v>
      </c>
      <c r="P83" s="285" t="s">
        <v>75</v>
      </c>
      <c r="Q83" s="286"/>
      <c r="R83" s="49">
        <v>15006</v>
      </c>
      <c r="S83" s="50" t="s">
        <v>87</v>
      </c>
      <c r="T83" s="51" t="s">
        <v>88</v>
      </c>
    </row>
    <row r="84" spans="1:20" ht="48.75" customHeight="1" x14ac:dyDescent="0.55000000000000004">
      <c r="B84" s="23">
        <f t="shared" si="1"/>
        <v>79</v>
      </c>
      <c r="C84" s="23"/>
      <c r="D84" s="103"/>
      <c r="E84" s="276"/>
      <c r="F84" s="277" t="s">
        <v>135</v>
      </c>
      <c r="G84" s="141" t="s">
        <v>136</v>
      </c>
      <c r="H84" s="278">
        <v>2</v>
      </c>
      <c r="I84" s="279">
        <v>6</v>
      </c>
      <c r="J84" s="288" t="s">
        <v>85</v>
      </c>
      <c r="K84" s="302"/>
      <c r="L84" s="303"/>
      <c r="M84" s="304"/>
      <c r="N84" s="305"/>
      <c r="O84" s="285">
        <v>12</v>
      </c>
      <c r="P84" s="285" t="s">
        <v>71</v>
      </c>
      <c r="Q84" s="286"/>
      <c r="R84" s="49">
        <v>15006</v>
      </c>
      <c r="S84" s="50" t="s">
        <v>87</v>
      </c>
      <c r="T84" s="51" t="s">
        <v>88</v>
      </c>
    </row>
    <row r="85" spans="1:20" ht="46.5" customHeight="1" x14ac:dyDescent="0.55000000000000004">
      <c r="B85" s="23">
        <f t="shared" si="1"/>
        <v>80</v>
      </c>
      <c r="C85" s="23"/>
      <c r="D85" s="103"/>
      <c r="E85" s="306"/>
      <c r="F85" s="307" t="s">
        <v>137</v>
      </c>
      <c r="G85" s="141" t="s">
        <v>138</v>
      </c>
      <c r="H85" s="239">
        <v>2</v>
      </c>
      <c r="I85" s="240">
        <v>8</v>
      </c>
      <c r="J85" s="240" t="s">
        <v>74</v>
      </c>
      <c r="K85" s="308">
        <v>365</v>
      </c>
      <c r="L85" s="309" t="s">
        <v>139</v>
      </c>
      <c r="M85" s="310"/>
      <c r="N85" s="311">
        <v>600000</v>
      </c>
      <c r="O85" s="241">
        <v>12</v>
      </c>
      <c r="P85" s="241" t="s">
        <v>75</v>
      </c>
      <c r="Q85" s="124"/>
      <c r="R85" s="49">
        <v>15006</v>
      </c>
      <c r="S85" s="50" t="s">
        <v>87</v>
      </c>
      <c r="T85" s="51" t="s">
        <v>88</v>
      </c>
    </row>
    <row r="86" spans="1:20" ht="57" customHeight="1" x14ac:dyDescent="0.55000000000000004">
      <c r="B86" s="23">
        <f t="shared" si="1"/>
        <v>81</v>
      </c>
      <c r="C86" s="23"/>
      <c r="D86" s="103"/>
      <c r="E86" s="306"/>
      <c r="F86" s="277" t="s">
        <v>140</v>
      </c>
      <c r="G86" s="313" t="s">
        <v>141</v>
      </c>
      <c r="H86" s="278">
        <v>2</v>
      </c>
      <c r="I86" s="279">
        <v>1</v>
      </c>
      <c r="J86" s="279" t="s">
        <v>78</v>
      </c>
      <c r="K86" s="302">
        <v>12</v>
      </c>
      <c r="L86" s="314" t="s">
        <v>71</v>
      </c>
      <c r="M86" s="304"/>
      <c r="N86" s="305">
        <v>2200000</v>
      </c>
      <c r="O86" s="285">
        <v>12</v>
      </c>
      <c r="P86" s="285" t="s">
        <v>75</v>
      </c>
      <c r="Q86" s="286"/>
      <c r="R86" s="49">
        <v>15006</v>
      </c>
      <c r="S86" s="50" t="s">
        <v>87</v>
      </c>
      <c r="T86" s="51" t="s">
        <v>88</v>
      </c>
    </row>
    <row r="87" spans="1:20" x14ac:dyDescent="0.55000000000000004">
      <c r="A87" s="38"/>
      <c r="B87" s="23">
        <f t="shared" si="1"/>
        <v>82</v>
      </c>
      <c r="C87" s="23">
        <v>301</v>
      </c>
      <c r="D87" s="265"/>
      <c r="E87" s="266" t="s">
        <v>81</v>
      </c>
      <c r="F87" s="266" t="s">
        <v>142</v>
      </c>
      <c r="G87" s="267"/>
      <c r="H87" s="315"/>
      <c r="I87" s="316"/>
      <c r="J87" s="316"/>
      <c r="K87" s="317">
        <v>12</v>
      </c>
      <c r="L87" s="318" t="s">
        <v>143</v>
      </c>
      <c r="M87" s="319"/>
      <c r="N87" s="320">
        <v>56103900</v>
      </c>
      <c r="O87" s="274"/>
      <c r="P87" s="274"/>
      <c r="Q87" s="275"/>
      <c r="R87" s="49">
        <v>15006</v>
      </c>
      <c r="S87" s="50" t="s">
        <v>87</v>
      </c>
      <c r="T87" s="51"/>
    </row>
    <row r="88" spans="1:20" x14ac:dyDescent="0.55000000000000004">
      <c r="A88" s="38"/>
      <c r="B88" s="23">
        <f t="shared" si="1"/>
        <v>83</v>
      </c>
      <c r="C88" s="23"/>
      <c r="D88" s="103"/>
      <c r="E88" s="276"/>
      <c r="F88" s="225" t="s">
        <v>144</v>
      </c>
      <c r="G88" s="321" t="s">
        <v>145</v>
      </c>
      <c r="H88" s="23"/>
      <c r="I88" s="322"/>
      <c r="J88" s="322" t="s">
        <v>146</v>
      </c>
      <c r="K88" s="323"/>
      <c r="L88" s="121"/>
      <c r="M88" s="122"/>
      <c r="N88" s="123">
        <f>SUM(N89:N103)</f>
        <v>59968610</v>
      </c>
      <c r="O88" s="241"/>
      <c r="P88" s="241"/>
      <c r="Q88" s="124"/>
      <c r="R88" s="49">
        <v>15006</v>
      </c>
      <c r="S88" s="50" t="s">
        <v>87</v>
      </c>
      <c r="T88" s="51"/>
    </row>
    <row r="89" spans="1:20" ht="75" customHeight="1" x14ac:dyDescent="0.55000000000000004">
      <c r="A89" s="38"/>
      <c r="B89" s="23">
        <f t="shared" si="1"/>
        <v>84</v>
      </c>
      <c r="C89" s="23"/>
      <c r="D89" s="103"/>
      <c r="E89" s="276"/>
      <c r="F89" s="324" t="s">
        <v>147</v>
      </c>
      <c r="G89" s="141" t="s">
        <v>148</v>
      </c>
      <c r="H89" s="239">
        <v>5</v>
      </c>
      <c r="I89" s="325">
        <v>15</v>
      </c>
      <c r="J89" s="325" t="s">
        <v>146</v>
      </c>
      <c r="K89" s="323"/>
      <c r="L89" s="121"/>
      <c r="M89" s="122"/>
      <c r="N89" s="311">
        <v>2573506</v>
      </c>
      <c r="O89" s="326">
        <v>10</v>
      </c>
      <c r="P89" s="326" t="s">
        <v>75</v>
      </c>
      <c r="Q89" s="312"/>
      <c r="R89" s="49">
        <v>15006</v>
      </c>
      <c r="S89" s="50" t="s">
        <v>87</v>
      </c>
      <c r="T89" s="51" t="s">
        <v>118</v>
      </c>
    </row>
    <row r="90" spans="1:20" ht="106.5" customHeight="1" x14ac:dyDescent="0.55000000000000004">
      <c r="A90" s="38"/>
      <c r="B90" s="23">
        <f t="shared" si="1"/>
        <v>85</v>
      </c>
      <c r="C90" s="23"/>
      <c r="D90" s="103"/>
      <c r="E90" s="276"/>
      <c r="F90" s="324" t="s">
        <v>149</v>
      </c>
      <c r="G90" s="141" t="s">
        <v>150</v>
      </c>
      <c r="H90" s="239">
        <v>5</v>
      </c>
      <c r="I90" s="325">
        <v>15</v>
      </c>
      <c r="J90" s="325" t="s">
        <v>146</v>
      </c>
      <c r="K90" s="323"/>
      <c r="L90" s="121"/>
      <c r="M90" s="122"/>
      <c r="N90" s="311">
        <v>33251404</v>
      </c>
      <c r="O90" s="327" t="s">
        <v>151</v>
      </c>
      <c r="P90" s="300" t="s">
        <v>152</v>
      </c>
      <c r="Q90" s="312"/>
      <c r="R90" s="49">
        <v>15006</v>
      </c>
      <c r="S90" s="50" t="s">
        <v>87</v>
      </c>
      <c r="T90" s="51" t="s">
        <v>118</v>
      </c>
    </row>
    <row r="91" spans="1:20" ht="78" customHeight="1" x14ac:dyDescent="0.55000000000000004">
      <c r="A91" s="38"/>
      <c r="B91" s="23">
        <f t="shared" si="1"/>
        <v>86</v>
      </c>
      <c r="C91" s="23"/>
      <c r="D91" s="103"/>
      <c r="E91" s="276"/>
      <c r="F91" s="324" t="s">
        <v>153</v>
      </c>
      <c r="G91" s="141" t="s">
        <v>154</v>
      </c>
      <c r="H91" s="239">
        <v>5</v>
      </c>
      <c r="I91" s="325">
        <v>15</v>
      </c>
      <c r="J91" s="325" t="s">
        <v>146</v>
      </c>
      <c r="K91" s="323"/>
      <c r="L91" s="121"/>
      <c r="M91" s="122"/>
      <c r="N91" s="311">
        <v>13383100</v>
      </c>
      <c r="O91" s="326">
        <v>10</v>
      </c>
      <c r="P91" s="326" t="s">
        <v>155</v>
      </c>
      <c r="Q91" s="312"/>
      <c r="R91" s="49">
        <v>15006</v>
      </c>
      <c r="S91" s="50" t="s">
        <v>87</v>
      </c>
      <c r="T91" s="51" t="s">
        <v>118</v>
      </c>
    </row>
    <row r="92" spans="1:20" ht="53.25" customHeight="1" x14ac:dyDescent="0.55000000000000004">
      <c r="A92" s="38"/>
      <c r="B92" s="23">
        <f t="shared" si="1"/>
        <v>87</v>
      </c>
      <c r="C92" s="23"/>
      <c r="D92" s="103"/>
      <c r="E92" s="276"/>
      <c r="F92" s="324" t="s">
        <v>156</v>
      </c>
      <c r="G92" s="141" t="s">
        <v>157</v>
      </c>
      <c r="H92" s="239">
        <v>5</v>
      </c>
      <c r="I92" s="325">
        <v>15</v>
      </c>
      <c r="J92" s="325" t="s">
        <v>146</v>
      </c>
      <c r="K92" s="323"/>
      <c r="L92" s="121"/>
      <c r="M92" s="122"/>
      <c r="N92" s="311">
        <v>2500000</v>
      </c>
      <c r="O92" s="326">
        <v>1</v>
      </c>
      <c r="P92" s="326" t="s">
        <v>97</v>
      </c>
      <c r="Q92" s="312"/>
      <c r="R92" s="49">
        <v>15006</v>
      </c>
      <c r="S92" s="50" t="s">
        <v>87</v>
      </c>
      <c r="T92" s="51" t="s">
        <v>118</v>
      </c>
    </row>
    <row r="93" spans="1:20" ht="52.5" customHeight="1" x14ac:dyDescent="0.55000000000000004">
      <c r="A93" s="38"/>
      <c r="B93" s="23">
        <f t="shared" si="1"/>
        <v>88</v>
      </c>
      <c r="C93" s="23"/>
      <c r="D93" s="103"/>
      <c r="E93" s="276"/>
      <c r="F93" s="324" t="s">
        <v>158</v>
      </c>
      <c r="G93" s="141" t="s">
        <v>159</v>
      </c>
      <c r="H93" s="239">
        <v>5</v>
      </c>
      <c r="I93" s="325">
        <v>15</v>
      </c>
      <c r="J93" s="325" t="s">
        <v>146</v>
      </c>
      <c r="K93" s="323"/>
      <c r="L93" s="121"/>
      <c r="M93" s="122"/>
      <c r="N93" s="311">
        <v>800000</v>
      </c>
      <c r="O93" s="326">
        <v>2</v>
      </c>
      <c r="P93" s="326" t="s">
        <v>75</v>
      </c>
      <c r="Q93" s="312"/>
      <c r="R93" s="49">
        <v>15006</v>
      </c>
      <c r="S93" s="50" t="s">
        <v>87</v>
      </c>
      <c r="T93" s="51" t="s">
        <v>118</v>
      </c>
    </row>
    <row r="94" spans="1:20" ht="52.5" customHeight="1" x14ac:dyDescent="0.55000000000000004">
      <c r="A94" s="38"/>
      <c r="B94" s="23">
        <f t="shared" si="1"/>
        <v>89</v>
      </c>
      <c r="C94" s="23"/>
      <c r="D94" s="103"/>
      <c r="E94" s="276"/>
      <c r="F94" s="324" t="s">
        <v>160</v>
      </c>
      <c r="G94" s="141" t="s">
        <v>161</v>
      </c>
      <c r="H94" s="239">
        <v>5</v>
      </c>
      <c r="I94" s="325">
        <v>15</v>
      </c>
      <c r="J94" s="325" t="s">
        <v>146</v>
      </c>
      <c r="K94" s="323"/>
      <c r="L94" s="121"/>
      <c r="M94" s="122"/>
      <c r="N94" s="311">
        <v>800000</v>
      </c>
      <c r="O94" s="326">
        <v>1</v>
      </c>
      <c r="P94" s="326" t="s">
        <v>75</v>
      </c>
      <c r="Q94" s="312"/>
      <c r="R94" s="49">
        <v>15006</v>
      </c>
      <c r="S94" s="50" t="s">
        <v>87</v>
      </c>
      <c r="T94" s="51" t="s">
        <v>118</v>
      </c>
    </row>
    <row r="95" spans="1:20" ht="55.5" customHeight="1" x14ac:dyDescent="0.55000000000000004">
      <c r="A95" s="38"/>
      <c r="B95" s="23">
        <f t="shared" si="1"/>
        <v>90</v>
      </c>
      <c r="C95" s="23"/>
      <c r="D95" s="103"/>
      <c r="E95" s="276"/>
      <c r="F95" s="324" t="s">
        <v>162</v>
      </c>
      <c r="G95" s="141" t="s">
        <v>163</v>
      </c>
      <c r="H95" s="239">
        <v>5</v>
      </c>
      <c r="I95" s="325">
        <v>15</v>
      </c>
      <c r="J95" s="325" t="s">
        <v>146</v>
      </c>
      <c r="K95" s="323"/>
      <c r="L95" s="121"/>
      <c r="M95" s="122"/>
      <c r="N95" s="311">
        <v>2952900</v>
      </c>
      <c r="O95" s="326">
        <v>1</v>
      </c>
      <c r="P95" s="326" t="s">
        <v>75</v>
      </c>
      <c r="Q95" s="312"/>
      <c r="R95" s="49">
        <v>15006</v>
      </c>
      <c r="S95" s="50" t="s">
        <v>87</v>
      </c>
      <c r="T95" s="51" t="s">
        <v>118</v>
      </c>
    </row>
    <row r="96" spans="1:20" ht="196.5" customHeight="1" x14ac:dyDescent="0.55000000000000004">
      <c r="A96" s="38"/>
      <c r="B96" s="23">
        <f t="shared" si="1"/>
        <v>91</v>
      </c>
      <c r="C96" s="23"/>
      <c r="D96" s="103"/>
      <c r="E96" s="276"/>
      <c r="F96" s="324" t="s">
        <v>164</v>
      </c>
      <c r="G96" s="141" t="s">
        <v>165</v>
      </c>
      <c r="H96" s="239">
        <v>5</v>
      </c>
      <c r="I96" s="325">
        <v>15</v>
      </c>
      <c r="J96" s="325" t="s">
        <v>146</v>
      </c>
      <c r="K96" s="323"/>
      <c r="L96" s="121"/>
      <c r="M96" s="122"/>
      <c r="N96" s="311">
        <v>800000</v>
      </c>
      <c r="O96" s="326">
        <v>3</v>
      </c>
      <c r="P96" s="326" t="s">
        <v>75</v>
      </c>
      <c r="Q96" s="312"/>
      <c r="R96" s="49">
        <v>15006</v>
      </c>
      <c r="S96" s="50" t="s">
        <v>87</v>
      </c>
      <c r="T96" s="51" t="s">
        <v>118</v>
      </c>
    </row>
    <row r="97" spans="1:132" ht="35.25" customHeight="1" x14ac:dyDescent="0.55000000000000004">
      <c r="A97" s="38"/>
      <c r="B97" s="23">
        <f t="shared" si="1"/>
        <v>92</v>
      </c>
      <c r="C97" s="23"/>
      <c r="D97" s="103"/>
      <c r="E97" s="276"/>
      <c r="F97" s="324" t="s">
        <v>166</v>
      </c>
      <c r="G97" s="141" t="s">
        <v>167</v>
      </c>
      <c r="H97" s="239">
        <v>5</v>
      </c>
      <c r="I97" s="325">
        <v>15</v>
      </c>
      <c r="J97" s="325" t="s">
        <v>146</v>
      </c>
      <c r="K97" s="323"/>
      <c r="L97" s="121"/>
      <c r="M97" s="122"/>
      <c r="N97" s="311">
        <v>1107700</v>
      </c>
      <c r="O97" s="326">
        <v>1</v>
      </c>
      <c r="P97" s="326" t="s">
        <v>75</v>
      </c>
      <c r="Q97" s="312"/>
      <c r="R97" s="49">
        <v>15006</v>
      </c>
      <c r="S97" s="50" t="s">
        <v>87</v>
      </c>
      <c r="T97" s="51" t="s">
        <v>118</v>
      </c>
    </row>
    <row r="98" spans="1:132" ht="72" x14ac:dyDescent="0.55000000000000004">
      <c r="A98" s="38"/>
      <c r="B98" s="23">
        <f t="shared" si="1"/>
        <v>93</v>
      </c>
      <c r="C98" s="23"/>
      <c r="D98" s="103"/>
      <c r="E98" s="276"/>
      <c r="F98" s="324" t="s">
        <v>168</v>
      </c>
      <c r="G98" s="141" t="s">
        <v>169</v>
      </c>
      <c r="H98" s="239">
        <v>5</v>
      </c>
      <c r="I98" s="325">
        <v>15</v>
      </c>
      <c r="J98" s="325" t="s">
        <v>146</v>
      </c>
      <c r="K98" s="323"/>
      <c r="L98" s="121"/>
      <c r="M98" s="122"/>
      <c r="N98" s="311">
        <v>800000</v>
      </c>
      <c r="O98" s="326">
        <v>2</v>
      </c>
      <c r="P98" s="326" t="s">
        <v>75</v>
      </c>
      <c r="Q98" s="312"/>
      <c r="R98" s="49">
        <v>15006</v>
      </c>
      <c r="S98" s="50" t="s">
        <v>87</v>
      </c>
      <c r="T98" s="51" t="s">
        <v>118</v>
      </c>
    </row>
    <row r="99" spans="1:132" ht="55.5" customHeight="1" x14ac:dyDescent="0.55000000000000004">
      <c r="A99" s="38"/>
      <c r="B99" s="23">
        <f t="shared" si="1"/>
        <v>94</v>
      </c>
      <c r="C99" s="23"/>
      <c r="D99" s="103"/>
      <c r="E99" s="276"/>
      <c r="F99" s="324" t="s">
        <v>170</v>
      </c>
      <c r="G99" s="141" t="s">
        <v>171</v>
      </c>
      <c r="H99" s="239">
        <v>5</v>
      </c>
      <c r="I99" s="325">
        <v>15</v>
      </c>
      <c r="J99" s="325" t="s">
        <v>146</v>
      </c>
      <c r="K99" s="323"/>
      <c r="L99" s="121"/>
      <c r="M99" s="122"/>
      <c r="N99" s="311">
        <v>500000</v>
      </c>
      <c r="O99" s="326">
        <v>2500</v>
      </c>
      <c r="P99" s="326" t="s">
        <v>102</v>
      </c>
      <c r="Q99" s="312"/>
      <c r="R99" s="49">
        <v>15006</v>
      </c>
      <c r="S99" s="50" t="s">
        <v>87</v>
      </c>
      <c r="T99" s="51" t="s">
        <v>118</v>
      </c>
    </row>
    <row r="100" spans="1:132" ht="55.5" customHeight="1" x14ac:dyDescent="0.55000000000000004">
      <c r="A100" s="38"/>
      <c r="B100" s="23">
        <f t="shared" si="1"/>
        <v>95</v>
      </c>
      <c r="C100" s="23"/>
      <c r="D100" s="103"/>
      <c r="E100" s="276"/>
      <c r="F100" s="324" t="s">
        <v>172</v>
      </c>
      <c r="G100" s="328" t="s">
        <v>173</v>
      </c>
      <c r="H100" s="239">
        <v>5</v>
      </c>
      <c r="I100" s="325">
        <v>15</v>
      </c>
      <c r="J100" s="325" t="s">
        <v>146</v>
      </c>
      <c r="K100" s="323"/>
      <c r="L100" s="121"/>
      <c r="M100" s="122"/>
      <c r="N100" s="311">
        <v>500000</v>
      </c>
      <c r="O100" s="326">
        <v>3</v>
      </c>
      <c r="P100" s="326" t="s">
        <v>75</v>
      </c>
      <c r="Q100" s="312"/>
      <c r="R100" s="49">
        <v>15006</v>
      </c>
      <c r="S100" s="50" t="s">
        <v>87</v>
      </c>
      <c r="T100" s="51" t="s">
        <v>118</v>
      </c>
    </row>
    <row r="101" spans="1:132" ht="55.5" customHeight="1" x14ac:dyDescent="0.55000000000000004">
      <c r="A101" s="38"/>
      <c r="B101" s="23">
        <f t="shared" si="1"/>
        <v>96</v>
      </c>
      <c r="C101" s="23"/>
      <c r="D101" s="103"/>
      <c r="E101" s="276"/>
      <c r="F101" s="324" t="s">
        <v>174</v>
      </c>
      <c r="G101" s="328" t="s">
        <v>175</v>
      </c>
      <c r="H101" s="239">
        <v>5</v>
      </c>
      <c r="I101" s="325">
        <v>15</v>
      </c>
      <c r="J101" s="325" t="s">
        <v>146</v>
      </c>
      <c r="K101" s="323"/>
      <c r="L101" s="121"/>
      <c r="M101" s="122"/>
      <c r="N101" s="311"/>
      <c r="O101" s="326">
        <v>76</v>
      </c>
      <c r="P101" s="326" t="s">
        <v>155</v>
      </c>
      <c r="Q101" s="312"/>
      <c r="R101" s="49">
        <v>15006</v>
      </c>
      <c r="S101" s="50" t="s">
        <v>87</v>
      </c>
      <c r="T101" s="51" t="s">
        <v>118</v>
      </c>
    </row>
    <row r="102" spans="1:132" ht="30" customHeight="1" x14ac:dyDescent="0.55000000000000004">
      <c r="A102" s="38"/>
      <c r="B102" s="23">
        <f t="shared" si="1"/>
        <v>97</v>
      </c>
      <c r="C102" s="23"/>
      <c r="D102" s="103"/>
      <c r="E102" s="276"/>
      <c r="F102" s="324" t="s">
        <v>176</v>
      </c>
      <c r="G102" s="154" t="s">
        <v>177</v>
      </c>
      <c r="H102" s="239">
        <v>5</v>
      </c>
      <c r="I102" s="325">
        <v>15</v>
      </c>
      <c r="J102" s="325" t="s">
        <v>146</v>
      </c>
      <c r="K102" s="323"/>
      <c r="L102" s="121"/>
      <c r="M102" s="122"/>
      <c r="N102" s="311"/>
      <c r="O102" s="326">
        <v>76</v>
      </c>
      <c r="P102" s="326" t="s">
        <v>155</v>
      </c>
      <c r="Q102" s="312"/>
      <c r="R102" s="49">
        <v>15006</v>
      </c>
      <c r="S102" s="50" t="s">
        <v>87</v>
      </c>
      <c r="T102" s="51" t="s">
        <v>118</v>
      </c>
    </row>
    <row r="103" spans="1:132" ht="51.75" customHeight="1" x14ac:dyDescent="0.55000000000000004">
      <c r="A103" s="38"/>
      <c r="B103" s="23">
        <f t="shared" si="1"/>
        <v>98</v>
      </c>
      <c r="C103" s="23"/>
      <c r="D103" s="103"/>
      <c r="E103" s="276"/>
      <c r="F103" s="324" t="s">
        <v>178</v>
      </c>
      <c r="G103" s="154" t="s">
        <v>179</v>
      </c>
      <c r="H103" s="239">
        <v>5</v>
      </c>
      <c r="I103" s="325">
        <v>15</v>
      </c>
      <c r="J103" s="325" t="s">
        <v>146</v>
      </c>
      <c r="K103" s="323"/>
      <c r="L103" s="121"/>
      <c r="M103" s="122"/>
      <c r="N103" s="311"/>
      <c r="O103" s="326">
        <v>1</v>
      </c>
      <c r="P103" s="326" t="s">
        <v>143</v>
      </c>
      <c r="Q103" s="312"/>
      <c r="R103" s="49">
        <v>15006</v>
      </c>
      <c r="S103" s="50" t="s">
        <v>87</v>
      </c>
      <c r="T103" s="51" t="s">
        <v>118</v>
      </c>
    </row>
    <row r="104" spans="1:132" ht="31.5" customHeight="1" x14ac:dyDescent="0.55000000000000004">
      <c r="A104" s="38"/>
      <c r="B104" s="23">
        <f t="shared" si="1"/>
        <v>99</v>
      </c>
      <c r="C104" s="23"/>
      <c r="D104" s="103"/>
      <c r="E104" s="276"/>
      <c r="F104" s="225" t="s">
        <v>180</v>
      </c>
      <c r="G104" s="321" t="s">
        <v>181</v>
      </c>
      <c r="H104" s="23"/>
      <c r="I104" s="322"/>
      <c r="J104" s="322"/>
      <c r="K104" s="323">
        <v>1</v>
      </c>
      <c r="L104" s="121" t="s">
        <v>143</v>
      </c>
      <c r="M104" s="122"/>
      <c r="N104" s="123">
        <v>3000000</v>
      </c>
      <c r="O104" s="241"/>
      <c r="P104" s="241"/>
      <c r="Q104" s="124"/>
      <c r="R104" s="49">
        <v>15006</v>
      </c>
      <c r="S104" s="50" t="s">
        <v>87</v>
      </c>
      <c r="T104" s="51" t="s">
        <v>118</v>
      </c>
    </row>
    <row r="105" spans="1:132" s="22" customFormat="1" ht="51.75" customHeight="1" x14ac:dyDescent="0.2">
      <c r="B105" s="23">
        <f t="shared" si="1"/>
        <v>100</v>
      </c>
      <c r="C105" s="23"/>
      <c r="D105" s="175"/>
      <c r="E105" s="329"/>
      <c r="F105" s="324" t="s">
        <v>182</v>
      </c>
      <c r="G105" s="330" t="s">
        <v>183</v>
      </c>
      <c r="H105" s="239">
        <v>5</v>
      </c>
      <c r="I105" s="240">
        <v>7</v>
      </c>
      <c r="J105" s="240" t="s">
        <v>184</v>
      </c>
      <c r="K105" s="331"/>
      <c r="L105" s="303"/>
      <c r="M105" s="304"/>
      <c r="N105" s="293">
        <v>1738000</v>
      </c>
      <c r="O105" s="300">
        <v>7144</v>
      </c>
      <c r="P105" s="300" t="s">
        <v>185</v>
      </c>
      <c r="Q105" s="295"/>
      <c r="R105" s="49">
        <v>15006</v>
      </c>
      <c r="S105" s="50" t="s">
        <v>87</v>
      </c>
      <c r="T105" s="51" t="s">
        <v>118</v>
      </c>
    </row>
    <row r="106" spans="1:132" s="22" customFormat="1" ht="55.5" customHeight="1" x14ac:dyDescent="0.2">
      <c r="B106" s="23">
        <f t="shared" si="1"/>
        <v>101</v>
      </c>
      <c r="C106" s="23"/>
      <c r="D106" s="175"/>
      <c r="E106" s="329"/>
      <c r="F106" s="324" t="s">
        <v>186</v>
      </c>
      <c r="G106" s="332" t="s">
        <v>187</v>
      </c>
      <c r="H106" s="239">
        <v>5</v>
      </c>
      <c r="I106" s="240">
        <v>7</v>
      </c>
      <c r="J106" s="240" t="s">
        <v>184</v>
      </c>
      <c r="K106" s="331"/>
      <c r="L106" s="303"/>
      <c r="M106" s="304"/>
      <c r="N106" s="293">
        <v>1262000</v>
      </c>
      <c r="O106" s="300">
        <v>50121</v>
      </c>
      <c r="P106" s="300" t="s">
        <v>185</v>
      </c>
      <c r="Q106" s="295"/>
      <c r="R106" s="49">
        <v>15006</v>
      </c>
      <c r="S106" s="50" t="s">
        <v>87</v>
      </c>
      <c r="T106" s="51" t="s">
        <v>118</v>
      </c>
    </row>
    <row r="107" spans="1:132" s="342" customFormat="1" ht="32.25" customHeight="1" x14ac:dyDescent="0.55000000000000004">
      <c r="A107" s="333"/>
      <c r="B107" s="23">
        <f t="shared" si="1"/>
        <v>102</v>
      </c>
      <c r="C107" s="23">
        <v>302</v>
      </c>
      <c r="D107" s="334"/>
      <c r="E107" s="266" t="s">
        <v>188</v>
      </c>
      <c r="F107" s="266" t="s">
        <v>189</v>
      </c>
      <c r="G107" s="334"/>
      <c r="H107" s="335"/>
      <c r="I107" s="336"/>
      <c r="J107" s="336"/>
      <c r="K107" s="337"/>
      <c r="L107" s="335"/>
      <c r="M107" s="338"/>
      <c r="N107" s="339">
        <v>200000</v>
      </c>
      <c r="O107" s="340"/>
      <c r="P107" s="340"/>
      <c r="Q107" s="341"/>
      <c r="R107" s="49">
        <v>15006</v>
      </c>
      <c r="S107" s="50" t="s">
        <v>87</v>
      </c>
      <c r="T107" s="51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</row>
    <row r="108" spans="1:132" s="342" customFormat="1" ht="49.5" customHeight="1" x14ac:dyDescent="0.55000000000000004">
      <c r="A108" s="333"/>
      <c r="B108" s="23">
        <f t="shared" si="1"/>
        <v>103</v>
      </c>
      <c r="C108" s="23"/>
      <c r="D108" s="343"/>
      <c r="E108" s="276"/>
      <c r="F108" s="225" t="s">
        <v>190</v>
      </c>
      <c r="G108" s="141" t="s">
        <v>191</v>
      </c>
      <c r="H108" s="239">
        <v>2</v>
      </c>
      <c r="I108" s="226"/>
      <c r="J108" s="226"/>
      <c r="K108" s="344"/>
      <c r="L108" s="345"/>
      <c r="M108" s="304"/>
      <c r="N108" s="346">
        <v>0</v>
      </c>
      <c r="O108" s="347"/>
      <c r="P108" s="347"/>
      <c r="Q108" s="348"/>
      <c r="R108" s="49">
        <v>15006</v>
      </c>
      <c r="S108" s="50" t="s">
        <v>87</v>
      </c>
      <c r="T108" s="51" t="s">
        <v>88</v>
      </c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  <c r="AT108" s="114"/>
      <c r="AU108" s="114"/>
      <c r="AV108" s="114"/>
      <c r="AW108" s="114"/>
      <c r="AX108" s="114"/>
      <c r="AY108" s="114"/>
      <c r="AZ108" s="114"/>
      <c r="BA108" s="114"/>
      <c r="BB108" s="114"/>
    </row>
    <row r="109" spans="1:132" s="342" customFormat="1" ht="53.25" customHeight="1" x14ac:dyDescent="0.55000000000000004">
      <c r="A109" s="333"/>
      <c r="B109" s="23">
        <f t="shared" si="1"/>
        <v>104</v>
      </c>
      <c r="C109" s="23"/>
      <c r="D109" s="343"/>
      <c r="E109" s="276"/>
      <c r="F109" s="225" t="s">
        <v>192</v>
      </c>
      <c r="G109" s="141" t="s">
        <v>193</v>
      </c>
      <c r="H109" s="239">
        <v>2</v>
      </c>
      <c r="I109" s="226"/>
      <c r="J109" s="226"/>
      <c r="K109" s="344"/>
      <c r="L109" s="345"/>
      <c r="M109" s="304"/>
      <c r="N109" s="346"/>
      <c r="O109" s="347"/>
      <c r="P109" s="347"/>
      <c r="Q109" s="348"/>
      <c r="R109" s="49">
        <v>15006</v>
      </c>
      <c r="S109" s="50" t="s">
        <v>87</v>
      </c>
      <c r="T109" s="51" t="s">
        <v>88</v>
      </c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  <c r="AT109" s="114"/>
      <c r="AU109" s="114"/>
      <c r="AV109" s="114"/>
      <c r="AW109" s="114"/>
      <c r="AX109" s="114"/>
      <c r="AY109" s="114"/>
      <c r="AZ109" s="114"/>
      <c r="BA109" s="114"/>
      <c r="BB109" s="114"/>
    </row>
    <row r="110" spans="1:132" s="342" customFormat="1" ht="53.25" customHeight="1" x14ac:dyDescent="0.55000000000000004">
      <c r="A110" s="333"/>
      <c r="B110" s="23">
        <f t="shared" si="1"/>
        <v>105</v>
      </c>
      <c r="C110" s="23"/>
      <c r="D110" s="343"/>
      <c r="E110" s="276"/>
      <c r="F110" s="225" t="s">
        <v>194</v>
      </c>
      <c r="G110" s="141" t="s">
        <v>195</v>
      </c>
      <c r="H110" s="239">
        <v>2</v>
      </c>
      <c r="I110" s="226"/>
      <c r="J110" s="226"/>
      <c r="K110" s="344"/>
      <c r="L110" s="345"/>
      <c r="M110" s="304"/>
      <c r="N110" s="346"/>
      <c r="O110" s="347"/>
      <c r="P110" s="347"/>
      <c r="Q110" s="348"/>
      <c r="R110" s="49">
        <v>15006</v>
      </c>
      <c r="S110" s="50" t="s">
        <v>87</v>
      </c>
      <c r="T110" s="51" t="s">
        <v>88</v>
      </c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  <c r="AT110" s="114"/>
      <c r="AU110" s="114"/>
      <c r="AV110" s="114"/>
      <c r="AW110" s="114"/>
      <c r="AX110" s="114"/>
      <c r="AY110" s="114"/>
      <c r="AZ110" s="114"/>
      <c r="BA110" s="114"/>
      <c r="BB110" s="114"/>
    </row>
    <row r="111" spans="1:132" s="342" customFormat="1" ht="96" x14ac:dyDescent="0.55000000000000004">
      <c r="A111" s="333"/>
      <c r="B111" s="23">
        <f t="shared" si="1"/>
        <v>106</v>
      </c>
      <c r="C111" s="23"/>
      <c r="D111" s="343"/>
      <c r="E111" s="276"/>
      <c r="F111" s="225" t="s">
        <v>196</v>
      </c>
      <c r="G111" s="349" t="s">
        <v>197</v>
      </c>
      <c r="H111" s="239">
        <v>2</v>
      </c>
      <c r="I111" s="226"/>
      <c r="J111" s="226"/>
      <c r="K111" s="344"/>
      <c r="L111" s="345"/>
      <c r="M111" s="304"/>
      <c r="N111" s="346">
        <v>0</v>
      </c>
      <c r="O111" s="347"/>
      <c r="P111" s="347"/>
      <c r="Q111" s="348"/>
      <c r="R111" s="49">
        <v>15006</v>
      </c>
      <c r="S111" s="50" t="s">
        <v>87</v>
      </c>
      <c r="T111" s="51" t="s">
        <v>88</v>
      </c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AV111" s="114"/>
      <c r="AW111" s="114"/>
      <c r="AX111" s="114"/>
      <c r="AY111" s="114"/>
      <c r="AZ111" s="114"/>
      <c r="BA111" s="114"/>
      <c r="BB111" s="114"/>
    </row>
    <row r="112" spans="1:132" s="342" customFormat="1" ht="252" customHeight="1" x14ac:dyDescent="0.55000000000000004">
      <c r="A112" s="333"/>
      <c r="B112" s="23">
        <f t="shared" si="1"/>
        <v>107</v>
      </c>
      <c r="C112" s="23"/>
      <c r="D112" s="343"/>
      <c r="E112" s="276"/>
      <c r="F112" s="225" t="s">
        <v>198</v>
      </c>
      <c r="G112" s="116" t="s">
        <v>199</v>
      </c>
      <c r="H112" s="23">
        <v>2</v>
      </c>
      <c r="I112" s="226">
        <v>11</v>
      </c>
      <c r="J112" s="226" t="s">
        <v>200</v>
      </c>
      <c r="K112" s="344"/>
      <c r="L112" s="345"/>
      <c r="M112" s="304"/>
      <c r="N112" s="346">
        <v>200000</v>
      </c>
      <c r="O112" s="347"/>
      <c r="P112" s="347"/>
      <c r="Q112" s="348"/>
      <c r="R112" s="49">
        <v>15006</v>
      </c>
      <c r="S112" s="50" t="s">
        <v>87</v>
      </c>
      <c r="T112" s="51" t="s">
        <v>88</v>
      </c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114"/>
      <c r="BM112" s="114"/>
      <c r="BN112" s="114"/>
      <c r="BO112" s="114"/>
      <c r="BP112" s="114"/>
      <c r="BQ112" s="114"/>
      <c r="BR112" s="114"/>
      <c r="BS112" s="114"/>
      <c r="BT112" s="114"/>
      <c r="BU112" s="114"/>
      <c r="BV112" s="114"/>
      <c r="BW112" s="114"/>
      <c r="BX112" s="114"/>
      <c r="BY112" s="114"/>
      <c r="BZ112" s="114"/>
      <c r="CA112" s="114"/>
      <c r="CB112" s="114"/>
      <c r="CC112" s="114"/>
      <c r="CD112" s="114"/>
      <c r="CE112" s="114"/>
      <c r="CF112" s="114"/>
      <c r="CG112" s="114"/>
      <c r="CH112" s="114"/>
      <c r="CI112" s="114"/>
      <c r="CJ112" s="114"/>
      <c r="CK112" s="114"/>
      <c r="CL112" s="114"/>
      <c r="CM112" s="114"/>
      <c r="CN112" s="114"/>
      <c r="CO112" s="114"/>
      <c r="CP112" s="114"/>
      <c r="CQ112" s="114"/>
      <c r="CR112" s="114"/>
      <c r="CS112" s="114"/>
      <c r="CT112" s="114"/>
      <c r="CU112" s="114"/>
      <c r="CV112" s="114"/>
      <c r="CW112" s="114"/>
      <c r="CX112" s="114"/>
      <c r="CY112" s="114"/>
      <c r="CZ112" s="114"/>
      <c r="DA112" s="114"/>
      <c r="DB112" s="114"/>
      <c r="DC112" s="114"/>
      <c r="DD112" s="114"/>
      <c r="DE112" s="114"/>
      <c r="DF112" s="114"/>
      <c r="DG112" s="114"/>
      <c r="DH112" s="114"/>
      <c r="DI112" s="114"/>
      <c r="DJ112" s="114"/>
      <c r="DK112" s="114"/>
      <c r="DL112" s="114"/>
      <c r="DM112" s="114"/>
      <c r="DN112" s="114"/>
      <c r="DO112" s="114"/>
      <c r="DP112" s="114"/>
      <c r="DQ112" s="114"/>
      <c r="DR112" s="114"/>
      <c r="DS112" s="114"/>
      <c r="DT112" s="114"/>
      <c r="DU112" s="114"/>
      <c r="DV112" s="114"/>
      <c r="DW112" s="114"/>
      <c r="DX112" s="114"/>
      <c r="DY112" s="114"/>
      <c r="DZ112" s="114"/>
      <c r="EA112" s="114"/>
      <c r="EB112" s="114"/>
    </row>
    <row r="113" spans="2:20" ht="30" customHeight="1" x14ac:dyDescent="0.55000000000000004">
      <c r="B113" s="23">
        <f t="shared" si="1"/>
        <v>108</v>
      </c>
      <c r="C113" s="23">
        <v>303</v>
      </c>
      <c r="D113" s="265"/>
      <c r="E113" s="266" t="s">
        <v>188</v>
      </c>
      <c r="F113" s="266" t="s">
        <v>201</v>
      </c>
      <c r="G113" s="267"/>
      <c r="H113" s="318"/>
      <c r="I113" s="350"/>
      <c r="J113" s="350"/>
      <c r="K113" s="351"/>
      <c r="L113" s="318"/>
      <c r="M113" s="319"/>
      <c r="N113" s="320" t="e">
        <f>+N114+N118+#REF!</f>
        <v>#REF!</v>
      </c>
      <c r="O113" s="274"/>
      <c r="P113" s="274"/>
      <c r="Q113" s="275"/>
      <c r="R113" s="49">
        <v>15006</v>
      </c>
      <c r="S113" s="50"/>
      <c r="T113" s="51"/>
    </row>
    <row r="114" spans="2:20" ht="30" customHeight="1" x14ac:dyDescent="0.55000000000000004">
      <c r="B114" s="23">
        <f t="shared" si="1"/>
        <v>109</v>
      </c>
      <c r="C114" s="23"/>
      <c r="D114" s="103"/>
      <c r="E114" s="276"/>
      <c r="F114" s="352"/>
      <c r="G114" s="353" t="s">
        <v>202</v>
      </c>
      <c r="H114" s="354"/>
      <c r="I114" s="355"/>
      <c r="J114" s="355"/>
      <c r="K114" s="356"/>
      <c r="L114" s="354"/>
      <c r="M114" s="357"/>
      <c r="N114" s="358">
        <v>1000000</v>
      </c>
      <c r="O114" s="359"/>
      <c r="P114" s="359"/>
      <c r="Q114" s="360"/>
      <c r="R114" s="49">
        <v>15006</v>
      </c>
      <c r="S114" s="50" t="s">
        <v>87</v>
      </c>
      <c r="T114" s="51" t="s">
        <v>88</v>
      </c>
    </row>
    <row r="115" spans="2:20" ht="49.5" customHeight="1" x14ac:dyDescent="0.55000000000000004">
      <c r="B115" s="23">
        <f t="shared" si="1"/>
        <v>110</v>
      </c>
      <c r="C115" s="23"/>
      <c r="D115" s="103"/>
      <c r="E115" s="276"/>
      <c r="F115" s="225" t="s">
        <v>203</v>
      </c>
      <c r="G115" s="116" t="s">
        <v>204</v>
      </c>
      <c r="H115" s="23">
        <v>2</v>
      </c>
      <c r="I115" s="226">
        <v>7</v>
      </c>
      <c r="J115" s="226" t="s">
        <v>184</v>
      </c>
      <c r="K115" s="120"/>
      <c r="L115" s="121"/>
      <c r="M115" s="122"/>
      <c r="N115" s="123"/>
      <c r="O115" s="241">
        <v>76</v>
      </c>
      <c r="P115" s="241" t="s">
        <v>75</v>
      </c>
      <c r="Q115" s="124"/>
      <c r="R115" s="49">
        <v>15006</v>
      </c>
      <c r="S115" s="50" t="s">
        <v>87</v>
      </c>
      <c r="T115" s="51" t="s">
        <v>88</v>
      </c>
    </row>
    <row r="116" spans="2:20" ht="48" x14ac:dyDescent="0.55000000000000004">
      <c r="B116" s="23">
        <f t="shared" si="1"/>
        <v>111</v>
      </c>
      <c r="C116" s="23"/>
      <c r="D116" s="103"/>
      <c r="E116" s="276"/>
      <c r="F116" s="225" t="s">
        <v>205</v>
      </c>
      <c r="G116" s="116" t="s">
        <v>206</v>
      </c>
      <c r="H116" s="23">
        <v>2</v>
      </c>
      <c r="I116" s="226">
        <v>7</v>
      </c>
      <c r="J116" s="226" t="s">
        <v>184</v>
      </c>
      <c r="K116" s="120"/>
      <c r="L116" s="121"/>
      <c r="M116" s="122"/>
      <c r="N116" s="123"/>
      <c r="O116" s="241">
        <v>5</v>
      </c>
      <c r="P116" s="241" t="s">
        <v>75</v>
      </c>
      <c r="Q116" s="124"/>
      <c r="R116" s="49">
        <v>15006</v>
      </c>
      <c r="S116" s="50" t="s">
        <v>87</v>
      </c>
      <c r="T116" s="51" t="s">
        <v>88</v>
      </c>
    </row>
    <row r="117" spans="2:20" ht="76.5" customHeight="1" x14ac:dyDescent="0.55000000000000004">
      <c r="B117" s="23">
        <f t="shared" si="1"/>
        <v>112</v>
      </c>
      <c r="C117" s="23"/>
      <c r="D117" s="103"/>
      <c r="E117" s="276"/>
      <c r="F117" s="225" t="s">
        <v>207</v>
      </c>
      <c r="G117" s="116" t="s">
        <v>208</v>
      </c>
      <c r="H117" s="23">
        <v>2</v>
      </c>
      <c r="I117" s="226">
        <v>7</v>
      </c>
      <c r="J117" s="226" t="s">
        <v>184</v>
      </c>
      <c r="K117" s="120"/>
      <c r="L117" s="121"/>
      <c r="M117" s="122"/>
      <c r="N117" s="123"/>
      <c r="O117" s="241">
        <v>12</v>
      </c>
      <c r="P117" s="241" t="s">
        <v>75</v>
      </c>
      <c r="Q117" s="124"/>
      <c r="R117" s="49">
        <v>15006</v>
      </c>
      <c r="S117" s="50" t="s">
        <v>87</v>
      </c>
      <c r="T117" s="51" t="s">
        <v>88</v>
      </c>
    </row>
    <row r="118" spans="2:20" ht="30" customHeight="1" x14ac:dyDescent="0.55000000000000004">
      <c r="B118" s="23">
        <f t="shared" si="1"/>
        <v>113</v>
      </c>
      <c r="C118" s="23"/>
      <c r="D118" s="103"/>
      <c r="E118" s="276"/>
      <c r="F118" s="352" t="s">
        <v>209</v>
      </c>
      <c r="G118" s="361"/>
      <c r="H118" s="362"/>
      <c r="I118" s="363"/>
      <c r="J118" s="363"/>
      <c r="K118" s="356"/>
      <c r="L118" s="354"/>
      <c r="M118" s="357"/>
      <c r="N118" s="358">
        <v>3908600</v>
      </c>
      <c r="O118" s="359"/>
      <c r="P118" s="359"/>
      <c r="Q118" s="360"/>
      <c r="R118" s="49">
        <v>15006</v>
      </c>
      <c r="S118" s="50"/>
      <c r="T118" s="51"/>
    </row>
    <row r="119" spans="2:20" ht="140.25" customHeight="1" x14ac:dyDescent="0.55000000000000004">
      <c r="B119" s="23">
        <f t="shared" si="1"/>
        <v>114</v>
      </c>
      <c r="C119" s="23"/>
      <c r="D119" s="103"/>
      <c r="E119" s="276"/>
      <c r="F119" s="364" t="s">
        <v>210</v>
      </c>
      <c r="G119" s="365" t="s">
        <v>211</v>
      </c>
      <c r="H119" s="23">
        <v>2</v>
      </c>
      <c r="I119" s="226">
        <v>11</v>
      </c>
      <c r="J119" s="226" t="s">
        <v>200</v>
      </c>
      <c r="K119" s="366"/>
      <c r="L119" s="367"/>
      <c r="M119" s="368"/>
      <c r="N119" s="369"/>
      <c r="O119" s="230">
        <v>1</v>
      </c>
      <c r="P119" s="230" t="s">
        <v>75</v>
      </c>
      <c r="Q119" s="370"/>
      <c r="R119" s="49">
        <v>15006</v>
      </c>
      <c r="S119" s="50" t="s">
        <v>87</v>
      </c>
      <c r="T119" s="51" t="s">
        <v>88</v>
      </c>
    </row>
    <row r="120" spans="2:20" ht="48.75" customHeight="1" x14ac:dyDescent="0.55000000000000004">
      <c r="B120" s="23">
        <f t="shared" si="1"/>
        <v>115</v>
      </c>
      <c r="C120" s="23"/>
      <c r="D120" s="103"/>
      <c r="E120" s="103"/>
      <c r="F120" s="225" t="s">
        <v>212</v>
      </c>
      <c r="G120" s="371" t="s">
        <v>213</v>
      </c>
      <c r="H120" s="23">
        <v>4</v>
      </c>
      <c r="I120" s="226">
        <v>11</v>
      </c>
      <c r="J120" s="226" t="s">
        <v>200</v>
      </c>
      <c r="K120" s="372"/>
      <c r="L120" s="373"/>
      <c r="M120" s="374"/>
      <c r="N120" s="375">
        <v>303000</v>
      </c>
      <c r="O120" s="376">
        <v>1</v>
      </c>
      <c r="P120" s="376" t="s">
        <v>75</v>
      </c>
      <c r="Q120" s="377"/>
      <c r="R120" s="49">
        <v>15006</v>
      </c>
      <c r="S120" s="50" t="s">
        <v>87</v>
      </c>
      <c r="T120" s="51" t="s">
        <v>214</v>
      </c>
    </row>
    <row r="121" spans="2:20" ht="72" x14ac:dyDescent="0.55000000000000004">
      <c r="B121" s="23">
        <f t="shared" si="1"/>
        <v>116</v>
      </c>
      <c r="C121" s="23"/>
      <c r="D121" s="103"/>
      <c r="E121" s="103"/>
      <c r="F121" s="225" t="s">
        <v>215</v>
      </c>
      <c r="G121" s="371" t="s">
        <v>216</v>
      </c>
      <c r="H121" s="23">
        <v>4</v>
      </c>
      <c r="I121" s="226">
        <v>11</v>
      </c>
      <c r="J121" s="226" t="s">
        <v>200</v>
      </c>
      <c r="K121" s="372"/>
      <c r="L121" s="373"/>
      <c r="M121" s="374"/>
      <c r="N121" s="375">
        <v>2700000</v>
      </c>
      <c r="O121" s="376">
        <v>1</v>
      </c>
      <c r="P121" s="376" t="s">
        <v>75</v>
      </c>
      <c r="Q121" s="377"/>
      <c r="R121" s="49">
        <v>15006</v>
      </c>
      <c r="S121" s="50" t="s">
        <v>87</v>
      </c>
      <c r="T121" s="51" t="s">
        <v>217</v>
      </c>
    </row>
    <row r="122" spans="2:20" ht="120" x14ac:dyDescent="0.55000000000000004">
      <c r="B122" s="23">
        <f t="shared" si="1"/>
        <v>117</v>
      </c>
      <c r="C122" s="23"/>
      <c r="D122" s="103"/>
      <c r="E122" s="103"/>
      <c r="F122" s="225" t="s">
        <v>218</v>
      </c>
      <c r="G122" s="378" t="s">
        <v>219</v>
      </c>
      <c r="H122" s="23">
        <v>5</v>
      </c>
      <c r="I122" s="379">
        <v>14</v>
      </c>
      <c r="J122" s="379" t="s">
        <v>220</v>
      </c>
      <c r="K122" s="380"/>
      <c r="L122" s="381"/>
      <c r="M122" s="382"/>
      <c r="N122" s="383">
        <v>0</v>
      </c>
      <c r="O122" s="384"/>
      <c r="P122" s="384" t="s">
        <v>221</v>
      </c>
      <c r="Q122" s="385"/>
      <c r="R122" s="49">
        <v>15006</v>
      </c>
      <c r="S122" s="50" t="s">
        <v>87</v>
      </c>
      <c r="T122" s="51" t="s">
        <v>222</v>
      </c>
    </row>
    <row r="123" spans="2:20" ht="30.75" customHeight="1" x14ac:dyDescent="0.55000000000000004">
      <c r="B123" s="23">
        <f t="shared" si="1"/>
        <v>118</v>
      </c>
      <c r="C123" s="23">
        <v>304</v>
      </c>
      <c r="D123" s="265"/>
      <c r="E123" s="266" t="s">
        <v>223</v>
      </c>
      <c r="F123" s="266" t="s">
        <v>224</v>
      </c>
      <c r="G123" s="267"/>
      <c r="H123" s="268"/>
      <c r="I123" s="269"/>
      <c r="J123" s="269"/>
      <c r="K123" s="351"/>
      <c r="L123" s="318"/>
      <c r="M123" s="319" t="e">
        <f>128635600-N113-N107</f>
        <v>#REF!</v>
      </c>
      <c r="N123" s="320" t="e">
        <f>+N124+#REF!+#REF!+#REF!+N185+#REF!+#REF!+#REF!+#REF!+#REF!+#REF!+#REF!+#REF!+#REF!+#REF!+#REF!+#REF!+#REF!</f>
        <v>#REF!</v>
      </c>
      <c r="O123" s="274"/>
      <c r="P123" s="274"/>
      <c r="Q123" s="275"/>
      <c r="R123" s="49">
        <v>15006</v>
      </c>
      <c r="S123" s="50" t="s">
        <v>87</v>
      </c>
      <c r="T123" s="51" t="s">
        <v>88</v>
      </c>
    </row>
    <row r="124" spans="2:20" ht="48" x14ac:dyDescent="0.55000000000000004">
      <c r="B124" s="23">
        <f t="shared" si="1"/>
        <v>119</v>
      </c>
      <c r="C124" s="386"/>
      <c r="D124" s="103"/>
      <c r="E124" s="276"/>
      <c r="F124" s="225" t="s">
        <v>225</v>
      </c>
      <c r="G124" s="387" t="s">
        <v>226</v>
      </c>
      <c r="H124" s="23"/>
      <c r="I124" s="226"/>
      <c r="J124" s="226"/>
      <c r="K124" s="120"/>
      <c r="L124" s="121"/>
      <c r="M124" s="122"/>
      <c r="N124" s="123">
        <v>127435600</v>
      </c>
      <c r="O124" s="241"/>
      <c r="P124" s="241"/>
      <c r="Q124" s="124"/>
      <c r="R124" s="49">
        <v>15006</v>
      </c>
      <c r="S124" s="50" t="s">
        <v>87</v>
      </c>
      <c r="T124" s="51" t="s">
        <v>88</v>
      </c>
    </row>
    <row r="125" spans="2:20" x14ac:dyDescent="0.55000000000000004">
      <c r="B125" s="23">
        <f t="shared" si="1"/>
        <v>120</v>
      </c>
      <c r="C125" s="23"/>
      <c r="D125" s="103"/>
      <c r="E125" s="276"/>
      <c r="F125" s="225" t="s">
        <v>147</v>
      </c>
      <c r="G125" s="387" t="s">
        <v>227</v>
      </c>
      <c r="H125" s="23"/>
      <c r="I125" s="226"/>
      <c r="J125" s="226"/>
      <c r="K125" s="120"/>
      <c r="L125" s="121"/>
      <c r="M125" s="122"/>
      <c r="N125" s="123">
        <v>11730620</v>
      </c>
      <c r="O125" s="241"/>
      <c r="P125" s="241"/>
      <c r="Q125" s="124"/>
      <c r="R125" s="49">
        <v>15006</v>
      </c>
      <c r="S125" s="50" t="s">
        <v>87</v>
      </c>
      <c r="T125" s="51" t="s">
        <v>88</v>
      </c>
    </row>
    <row r="126" spans="2:20" ht="48" x14ac:dyDescent="0.55000000000000004">
      <c r="B126" s="23">
        <f t="shared" si="1"/>
        <v>121</v>
      </c>
      <c r="C126" s="23"/>
      <c r="D126" s="103"/>
      <c r="E126" s="276"/>
      <c r="F126" s="388" t="s">
        <v>228</v>
      </c>
      <c r="G126" s="389" t="s">
        <v>229</v>
      </c>
      <c r="H126" s="23">
        <v>2</v>
      </c>
      <c r="I126" s="226">
        <v>2</v>
      </c>
      <c r="J126" s="240" t="s">
        <v>230</v>
      </c>
      <c r="K126" s="120"/>
      <c r="L126" s="121"/>
      <c r="M126" s="122"/>
      <c r="N126" s="390">
        <v>29420</v>
      </c>
      <c r="O126" s="241">
        <v>12</v>
      </c>
      <c r="P126" s="241" t="s">
        <v>75</v>
      </c>
      <c r="Q126" s="391"/>
      <c r="R126" s="49">
        <v>15006</v>
      </c>
      <c r="S126" s="50" t="s">
        <v>87</v>
      </c>
      <c r="T126" s="51" t="s">
        <v>88</v>
      </c>
    </row>
    <row r="127" spans="2:20" ht="48" x14ac:dyDescent="0.55000000000000004">
      <c r="B127" s="23">
        <f t="shared" si="1"/>
        <v>122</v>
      </c>
      <c r="C127" s="23"/>
      <c r="D127" s="103"/>
      <c r="E127" s="276"/>
      <c r="F127" s="388" t="s">
        <v>231</v>
      </c>
      <c r="G127" s="389" t="s">
        <v>232</v>
      </c>
      <c r="H127" s="23">
        <v>2</v>
      </c>
      <c r="I127" s="226">
        <v>2</v>
      </c>
      <c r="J127" s="240" t="s">
        <v>230</v>
      </c>
      <c r="K127" s="120"/>
      <c r="L127" s="121"/>
      <c r="M127" s="122"/>
      <c r="N127" s="390">
        <v>29960</v>
      </c>
      <c r="O127" s="241">
        <v>12</v>
      </c>
      <c r="P127" s="241" t="s">
        <v>75</v>
      </c>
      <c r="Q127" s="391"/>
      <c r="R127" s="49">
        <v>15006</v>
      </c>
      <c r="S127" s="50" t="s">
        <v>87</v>
      </c>
      <c r="T127" s="51" t="s">
        <v>88</v>
      </c>
    </row>
    <row r="128" spans="2:20" ht="48" x14ac:dyDescent="0.55000000000000004">
      <c r="B128" s="23">
        <f t="shared" si="1"/>
        <v>123</v>
      </c>
      <c r="C128" s="23"/>
      <c r="D128" s="103"/>
      <c r="E128" s="276"/>
      <c r="F128" s="388" t="s">
        <v>233</v>
      </c>
      <c r="G128" s="389" t="s">
        <v>234</v>
      </c>
      <c r="H128" s="23">
        <v>2</v>
      </c>
      <c r="I128" s="226">
        <v>2</v>
      </c>
      <c r="J128" s="240" t="s">
        <v>230</v>
      </c>
      <c r="K128" s="120"/>
      <c r="L128" s="121"/>
      <c r="M128" s="122"/>
      <c r="N128" s="390">
        <v>33900</v>
      </c>
      <c r="O128" s="241">
        <v>12</v>
      </c>
      <c r="P128" s="241" t="s">
        <v>75</v>
      </c>
      <c r="Q128" s="391"/>
      <c r="R128" s="49">
        <v>15006</v>
      </c>
      <c r="S128" s="50" t="s">
        <v>87</v>
      </c>
      <c r="T128" s="51" t="s">
        <v>88</v>
      </c>
    </row>
    <row r="129" spans="2:20" ht="48" x14ac:dyDescent="0.55000000000000004">
      <c r="B129" s="23">
        <f t="shared" si="1"/>
        <v>124</v>
      </c>
      <c r="C129" s="23"/>
      <c r="D129" s="103"/>
      <c r="E129" s="276"/>
      <c r="F129" s="388" t="s">
        <v>235</v>
      </c>
      <c r="G129" s="389" t="s">
        <v>236</v>
      </c>
      <c r="H129" s="23">
        <v>2</v>
      </c>
      <c r="I129" s="226">
        <v>2</v>
      </c>
      <c r="J129" s="240" t="s">
        <v>230</v>
      </c>
      <c r="K129" s="120"/>
      <c r="L129" s="121"/>
      <c r="M129" s="122"/>
      <c r="N129" s="390">
        <v>41100</v>
      </c>
      <c r="O129" s="241">
        <v>12</v>
      </c>
      <c r="P129" s="241" t="s">
        <v>75</v>
      </c>
      <c r="Q129" s="391"/>
      <c r="R129" s="49">
        <v>15006</v>
      </c>
      <c r="S129" s="50" t="s">
        <v>87</v>
      </c>
      <c r="T129" s="51" t="s">
        <v>88</v>
      </c>
    </row>
    <row r="130" spans="2:20" ht="48" x14ac:dyDescent="0.55000000000000004">
      <c r="B130" s="23">
        <f t="shared" si="1"/>
        <v>125</v>
      </c>
      <c r="C130" s="23"/>
      <c r="D130" s="103"/>
      <c r="E130" s="276"/>
      <c r="F130" s="388" t="s">
        <v>237</v>
      </c>
      <c r="G130" s="389" t="s">
        <v>238</v>
      </c>
      <c r="H130" s="23">
        <v>2</v>
      </c>
      <c r="I130" s="226">
        <v>2</v>
      </c>
      <c r="J130" s="240" t="s">
        <v>230</v>
      </c>
      <c r="K130" s="120"/>
      <c r="L130" s="121"/>
      <c r="M130" s="122"/>
      <c r="N130" s="390">
        <v>2726400</v>
      </c>
      <c r="O130" s="241">
        <v>12</v>
      </c>
      <c r="P130" s="241" t="s">
        <v>71</v>
      </c>
      <c r="Q130" s="391"/>
      <c r="R130" s="49">
        <v>15006</v>
      </c>
      <c r="S130" s="50" t="s">
        <v>87</v>
      </c>
      <c r="T130" s="51" t="s">
        <v>88</v>
      </c>
    </row>
    <row r="131" spans="2:20" ht="55.5" customHeight="1" x14ac:dyDescent="0.55000000000000004">
      <c r="B131" s="23">
        <f t="shared" si="1"/>
        <v>126</v>
      </c>
      <c r="C131" s="23"/>
      <c r="D131" s="103"/>
      <c r="E131" s="276"/>
      <c r="F131" s="388" t="s">
        <v>239</v>
      </c>
      <c r="G131" s="389" t="s">
        <v>240</v>
      </c>
      <c r="H131" s="23">
        <v>2</v>
      </c>
      <c r="I131" s="226">
        <v>2</v>
      </c>
      <c r="J131" s="240" t="s">
        <v>230</v>
      </c>
      <c r="K131" s="120"/>
      <c r="L131" s="121"/>
      <c r="M131" s="122"/>
      <c r="N131" s="390">
        <v>3794200</v>
      </c>
      <c r="O131" s="241">
        <v>12</v>
      </c>
      <c r="P131" s="241" t="s">
        <v>71</v>
      </c>
      <c r="Q131" s="391"/>
      <c r="R131" s="49">
        <v>15006</v>
      </c>
      <c r="S131" s="50" t="s">
        <v>87</v>
      </c>
      <c r="T131" s="51" t="s">
        <v>88</v>
      </c>
    </row>
    <row r="132" spans="2:20" ht="30" customHeight="1" x14ac:dyDescent="0.55000000000000004">
      <c r="B132" s="23">
        <f t="shared" si="1"/>
        <v>127</v>
      </c>
      <c r="C132" s="23"/>
      <c r="D132" s="103"/>
      <c r="E132" s="276"/>
      <c r="F132" s="388" t="s">
        <v>241</v>
      </c>
      <c r="G132" s="389" t="s">
        <v>242</v>
      </c>
      <c r="H132" s="23">
        <v>2</v>
      </c>
      <c r="I132" s="226">
        <v>2</v>
      </c>
      <c r="J132" s="240" t="s">
        <v>230</v>
      </c>
      <c r="K132" s="120"/>
      <c r="L132" s="121"/>
      <c r="M132" s="122"/>
      <c r="N132" s="390">
        <v>1000000</v>
      </c>
      <c r="O132" s="241">
        <v>12</v>
      </c>
      <c r="P132" s="241" t="s">
        <v>71</v>
      </c>
      <c r="Q132" s="391"/>
      <c r="R132" s="49">
        <v>15006</v>
      </c>
      <c r="S132" s="50" t="s">
        <v>87</v>
      </c>
      <c r="T132" s="51" t="s">
        <v>88</v>
      </c>
    </row>
    <row r="133" spans="2:20" ht="30" customHeight="1" x14ac:dyDescent="0.55000000000000004">
      <c r="B133" s="23">
        <f t="shared" si="1"/>
        <v>128</v>
      </c>
      <c r="C133" s="23"/>
      <c r="D133" s="103"/>
      <c r="E133" s="306"/>
      <c r="F133" s="388" t="s">
        <v>243</v>
      </c>
      <c r="G133" s="389" t="s">
        <v>244</v>
      </c>
      <c r="H133" s="23">
        <v>2</v>
      </c>
      <c r="I133" s="226">
        <v>2</v>
      </c>
      <c r="J133" s="240" t="s">
        <v>230</v>
      </c>
      <c r="K133" s="120"/>
      <c r="L133" s="121"/>
      <c r="M133" s="122"/>
      <c r="N133" s="390">
        <v>111900</v>
      </c>
      <c r="O133" s="241">
        <v>12</v>
      </c>
      <c r="P133" s="241" t="s">
        <v>71</v>
      </c>
      <c r="Q133" s="391"/>
      <c r="R133" s="49">
        <v>15006</v>
      </c>
      <c r="S133" s="50" t="s">
        <v>87</v>
      </c>
      <c r="T133" s="51" t="s">
        <v>88</v>
      </c>
    </row>
    <row r="134" spans="2:20" ht="30" customHeight="1" x14ac:dyDescent="0.55000000000000004">
      <c r="B134" s="23">
        <f t="shared" si="1"/>
        <v>129</v>
      </c>
      <c r="C134" s="23"/>
      <c r="D134" s="103"/>
      <c r="E134" s="276"/>
      <c r="F134" s="307" t="s">
        <v>245</v>
      </c>
      <c r="G134" s="141" t="s">
        <v>246</v>
      </c>
      <c r="H134" s="239">
        <v>2</v>
      </c>
      <c r="I134" s="240">
        <v>3</v>
      </c>
      <c r="J134" s="240" t="s">
        <v>247</v>
      </c>
      <c r="K134" s="308">
        <v>12</v>
      </c>
      <c r="L134" s="392" t="s">
        <v>71</v>
      </c>
      <c r="M134" s="122"/>
      <c r="N134" s="123">
        <v>200000</v>
      </c>
      <c r="O134" s="326">
        <v>12</v>
      </c>
      <c r="P134" s="326" t="s">
        <v>71</v>
      </c>
      <c r="Q134" s="124"/>
      <c r="R134" s="49">
        <v>15006</v>
      </c>
      <c r="S134" s="50" t="s">
        <v>87</v>
      </c>
      <c r="T134" s="51" t="s">
        <v>88</v>
      </c>
    </row>
    <row r="135" spans="2:20" ht="30" customHeight="1" x14ac:dyDescent="0.55000000000000004">
      <c r="B135" s="23">
        <f t="shared" si="1"/>
        <v>130</v>
      </c>
      <c r="C135" s="23"/>
      <c r="D135" s="103"/>
      <c r="E135" s="276"/>
      <c r="F135" s="307" t="s">
        <v>248</v>
      </c>
      <c r="G135" s="141" t="s">
        <v>249</v>
      </c>
      <c r="H135" s="239">
        <v>2</v>
      </c>
      <c r="I135" s="240">
        <v>3</v>
      </c>
      <c r="J135" s="240" t="s">
        <v>247</v>
      </c>
      <c r="K135" s="308">
        <v>12</v>
      </c>
      <c r="L135" s="392" t="s">
        <v>71</v>
      </c>
      <c r="M135" s="122"/>
      <c r="N135" s="123">
        <v>200000</v>
      </c>
      <c r="O135" s="326">
        <v>12</v>
      </c>
      <c r="P135" s="326" t="s">
        <v>71</v>
      </c>
      <c r="Q135" s="124"/>
      <c r="R135" s="49">
        <v>15006</v>
      </c>
      <c r="S135" s="50" t="s">
        <v>87</v>
      </c>
      <c r="T135" s="51" t="s">
        <v>88</v>
      </c>
    </row>
    <row r="136" spans="2:20" ht="30" customHeight="1" x14ac:dyDescent="0.55000000000000004">
      <c r="B136" s="23">
        <f t="shared" ref="B136:B199" si="2">+B135+1</f>
        <v>131</v>
      </c>
      <c r="C136" s="23"/>
      <c r="D136" s="103"/>
      <c r="E136" s="306"/>
      <c r="F136" s="307" t="s">
        <v>250</v>
      </c>
      <c r="G136" s="141" t="s">
        <v>251</v>
      </c>
      <c r="H136" s="239">
        <v>2</v>
      </c>
      <c r="I136" s="240">
        <v>3</v>
      </c>
      <c r="J136" s="240" t="s">
        <v>247</v>
      </c>
      <c r="K136" s="308">
        <v>12</v>
      </c>
      <c r="L136" s="392" t="s">
        <v>71</v>
      </c>
      <c r="M136" s="122"/>
      <c r="N136" s="123">
        <v>44940</v>
      </c>
      <c r="O136" s="326">
        <v>12</v>
      </c>
      <c r="P136" s="326" t="s">
        <v>71</v>
      </c>
      <c r="Q136" s="124"/>
      <c r="R136" s="49">
        <v>15006</v>
      </c>
      <c r="S136" s="50" t="s">
        <v>87</v>
      </c>
      <c r="T136" s="51" t="s">
        <v>88</v>
      </c>
    </row>
    <row r="137" spans="2:20" x14ac:dyDescent="0.55000000000000004">
      <c r="B137" s="23">
        <f t="shared" si="2"/>
        <v>132</v>
      </c>
      <c r="C137" s="23"/>
      <c r="D137" s="103"/>
      <c r="E137" s="276"/>
      <c r="F137" s="307" t="s">
        <v>252</v>
      </c>
      <c r="G137" s="141" t="s">
        <v>253</v>
      </c>
      <c r="H137" s="239">
        <v>2</v>
      </c>
      <c r="I137" s="240">
        <v>3</v>
      </c>
      <c r="J137" s="240" t="s">
        <v>247</v>
      </c>
      <c r="K137" s="308">
        <v>12</v>
      </c>
      <c r="L137" s="392" t="s">
        <v>71</v>
      </c>
      <c r="M137" s="122"/>
      <c r="N137" s="123">
        <v>123900</v>
      </c>
      <c r="O137" s="326">
        <v>12</v>
      </c>
      <c r="P137" s="326" t="s">
        <v>71</v>
      </c>
      <c r="Q137" s="124"/>
      <c r="R137" s="49">
        <v>15006</v>
      </c>
      <c r="S137" s="50" t="s">
        <v>87</v>
      </c>
      <c r="T137" s="51" t="s">
        <v>88</v>
      </c>
    </row>
    <row r="138" spans="2:20" ht="72" x14ac:dyDescent="0.55000000000000004">
      <c r="B138" s="23">
        <f t="shared" si="2"/>
        <v>133</v>
      </c>
      <c r="C138" s="23"/>
      <c r="D138" s="103"/>
      <c r="E138" s="276"/>
      <c r="F138" s="307" t="s">
        <v>254</v>
      </c>
      <c r="G138" s="141" t="s">
        <v>255</v>
      </c>
      <c r="H138" s="239">
        <v>2</v>
      </c>
      <c r="I138" s="240">
        <v>7</v>
      </c>
      <c r="J138" s="240" t="s">
        <v>184</v>
      </c>
      <c r="K138" s="308">
        <v>12</v>
      </c>
      <c r="L138" s="392" t="s">
        <v>71</v>
      </c>
      <c r="M138" s="122"/>
      <c r="N138" s="123">
        <v>102800</v>
      </c>
      <c r="O138" s="326">
        <v>12</v>
      </c>
      <c r="P138" s="326" t="s">
        <v>71</v>
      </c>
      <c r="Q138" s="124"/>
      <c r="R138" s="49">
        <v>15006</v>
      </c>
      <c r="S138" s="50" t="s">
        <v>87</v>
      </c>
      <c r="T138" s="51" t="s">
        <v>88</v>
      </c>
    </row>
    <row r="139" spans="2:20" ht="48" x14ac:dyDescent="0.55000000000000004">
      <c r="B139" s="23">
        <f t="shared" si="2"/>
        <v>134</v>
      </c>
      <c r="C139" s="23"/>
      <c r="D139" s="103"/>
      <c r="E139" s="276"/>
      <c r="F139" s="225" t="s">
        <v>149</v>
      </c>
      <c r="G139" s="387" t="s">
        <v>256</v>
      </c>
      <c r="H139" s="23"/>
      <c r="I139" s="226"/>
      <c r="J139" s="226"/>
      <c r="K139" s="120"/>
      <c r="L139" s="121"/>
      <c r="M139" s="122"/>
      <c r="N139" s="123">
        <v>14925580</v>
      </c>
      <c r="O139" s="241"/>
      <c r="P139" s="241"/>
      <c r="Q139" s="124" t="s">
        <v>257</v>
      </c>
      <c r="R139" s="49">
        <v>15006</v>
      </c>
      <c r="S139" s="50" t="s">
        <v>87</v>
      </c>
      <c r="T139" s="51" t="s">
        <v>88</v>
      </c>
    </row>
    <row r="140" spans="2:20" x14ac:dyDescent="0.55000000000000004">
      <c r="B140" s="23">
        <f t="shared" si="2"/>
        <v>135</v>
      </c>
      <c r="C140" s="23"/>
      <c r="D140" s="103"/>
      <c r="E140" s="306"/>
      <c r="F140" s="388" t="s">
        <v>258</v>
      </c>
      <c r="G140" s="389" t="s">
        <v>259</v>
      </c>
      <c r="H140" s="23">
        <v>2</v>
      </c>
      <c r="I140" s="226">
        <v>2</v>
      </c>
      <c r="J140" s="240" t="s">
        <v>230</v>
      </c>
      <c r="K140" s="120"/>
      <c r="L140" s="121"/>
      <c r="M140" s="122"/>
      <c r="N140" s="311"/>
      <c r="O140" s="326"/>
      <c r="P140" s="326"/>
      <c r="Q140" s="312" t="s">
        <v>257</v>
      </c>
      <c r="R140" s="49">
        <v>15006</v>
      </c>
      <c r="S140" s="50" t="s">
        <v>87</v>
      </c>
      <c r="T140" s="51" t="s">
        <v>88</v>
      </c>
    </row>
    <row r="141" spans="2:20" ht="48" x14ac:dyDescent="0.55000000000000004">
      <c r="B141" s="23">
        <f t="shared" si="2"/>
        <v>136</v>
      </c>
      <c r="C141" s="23"/>
      <c r="D141" s="103"/>
      <c r="E141" s="276"/>
      <c r="F141" s="388" t="s">
        <v>260</v>
      </c>
      <c r="G141" s="389" t="s">
        <v>261</v>
      </c>
      <c r="H141" s="23">
        <v>2</v>
      </c>
      <c r="I141" s="226">
        <v>2</v>
      </c>
      <c r="J141" s="240" t="s">
        <v>230</v>
      </c>
      <c r="K141" s="120"/>
      <c r="L141" s="121"/>
      <c r="M141" s="122"/>
      <c r="N141" s="311"/>
      <c r="O141" s="326">
        <v>12</v>
      </c>
      <c r="P141" s="326" t="s">
        <v>75</v>
      </c>
      <c r="Q141" s="312" t="s">
        <v>257</v>
      </c>
      <c r="R141" s="49">
        <v>15006</v>
      </c>
      <c r="S141" s="50" t="s">
        <v>87</v>
      </c>
      <c r="T141" s="51" t="s">
        <v>88</v>
      </c>
    </row>
    <row r="142" spans="2:20" ht="48" x14ac:dyDescent="0.55000000000000004">
      <c r="B142" s="23">
        <f t="shared" si="2"/>
        <v>137</v>
      </c>
      <c r="C142" s="23"/>
      <c r="D142" s="103"/>
      <c r="E142" s="276"/>
      <c r="F142" s="388" t="s">
        <v>262</v>
      </c>
      <c r="G142" s="389" t="s">
        <v>263</v>
      </c>
      <c r="H142" s="23">
        <v>2</v>
      </c>
      <c r="I142" s="226">
        <v>2</v>
      </c>
      <c r="J142" s="240" t="s">
        <v>230</v>
      </c>
      <c r="K142" s="120"/>
      <c r="L142" s="121"/>
      <c r="M142" s="122"/>
      <c r="N142" s="311"/>
      <c r="O142" s="326">
        <v>12</v>
      </c>
      <c r="P142" s="326" t="s">
        <v>75</v>
      </c>
      <c r="Q142" s="312" t="s">
        <v>257</v>
      </c>
      <c r="R142" s="49">
        <v>15006</v>
      </c>
      <c r="S142" s="50" t="s">
        <v>87</v>
      </c>
      <c r="T142" s="51" t="s">
        <v>88</v>
      </c>
    </row>
    <row r="143" spans="2:20" x14ac:dyDescent="0.55000000000000004">
      <c r="B143" s="23">
        <f t="shared" si="2"/>
        <v>138</v>
      </c>
      <c r="C143" s="23"/>
      <c r="D143" s="103"/>
      <c r="E143" s="276"/>
      <c r="F143" s="225" t="s">
        <v>153</v>
      </c>
      <c r="G143" s="387" t="s">
        <v>264</v>
      </c>
      <c r="H143" s="23"/>
      <c r="I143" s="226"/>
      <c r="J143" s="226"/>
      <c r="K143" s="120"/>
      <c r="L143" s="121"/>
      <c r="M143" s="122"/>
      <c r="N143" s="123">
        <v>99912800</v>
      </c>
      <c r="O143" s="241"/>
      <c r="P143" s="241"/>
      <c r="Q143" s="124"/>
      <c r="R143" s="49">
        <v>15006</v>
      </c>
      <c r="S143" s="50" t="s">
        <v>87</v>
      </c>
      <c r="T143" s="51" t="s">
        <v>88</v>
      </c>
    </row>
    <row r="144" spans="2:20" ht="132" customHeight="1" x14ac:dyDescent="0.55000000000000004">
      <c r="B144" s="23">
        <f t="shared" si="2"/>
        <v>139</v>
      </c>
      <c r="C144" s="23"/>
      <c r="D144" s="103"/>
      <c r="E144" s="276"/>
      <c r="F144" s="393"/>
      <c r="G144" s="330" t="s">
        <v>265</v>
      </c>
      <c r="H144" s="239">
        <v>2</v>
      </c>
      <c r="I144" s="240">
        <v>12</v>
      </c>
      <c r="J144" s="240" t="s">
        <v>266</v>
      </c>
      <c r="K144" s="120"/>
      <c r="L144" s="121"/>
      <c r="M144" s="122"/>
      <c r="N144" s="311">
        <v>830800</v>
      </c>
      <c r="O144" s="326">
        <v>12</v>
      </c>
      <c r="P144" s="326" t="s">
        <v>75</v>
      </c>
      <c r="Q144" s="312"/>
      <c r="R144" s="49">
        <v>15006</v>
      </c>
      <c r="S144" s="50" t="s">
        <v>87</v>
      </c>
      <c r="T144" s="51" t="s">
        <v>88</v>
      </c>
    </row>
    <row r="145" spans="2:20" x14ac:dyDescent="0.55000000000000004">
      <c r="B145" s="23">
        <f t="shared" si="2"/>
        <v>140</v>
      </c>
      <c r="C145" s="23"/>
      <c r="D145" s="103"/>
      <c r="E145" s="276"/>
      <c r="F145" s="393"/>
      <c r="G145" s="330" t="s">
        <v>267</v>
      </c>
      <c r="H145" s="239">
        <v>2</v>
      </c>
      <c r="I145" s="240">
        <v>13</v>
      </c>
      <c r="J145" s="240" t="s">
        <v>268</v>
      </c>
      <c r="K145" s="120"/>
      <c r="L145" s="121"/>
      <c r="M145" s="122"/>
      <c r="N145" s="311">
        <v>560000</v>
      </c>
      <c r="O145" s="326">
        <v>12</v>
      </c>
      <c r="P145" s="326" t="s">
        <v>75</v>
      </c>
      <c r="Q145" s="312"/>
      <c r="R145" s="49">
        <v>15006</v>
      </c>
      <c r="S145" s="50" t="s">
        <v>87</v>
      </c>
      <c r="T145" s="51" t="s">
        <v>88</v>
      </c>
    </row>
    <row r="146" spans="2:20" ht="98.25" customHeight="1" x14ac:dyDescent="0.55000000000000004">
      <c r="B146" s="23">
        <f t="shared" si="2"/>
        <v>141</v>
      </c>
      <c r="C146" s="23"/>
      <c r="D146" s="103"/>
      <c r="E146" s="276"/>
      <c r="F146" s="393"/>
      <c r="G146" s="330" t="s">
        <v>269</v>
      </c>
      <c r="H146" s="239">
        <v>2</v>
      </c>
      <c r="I146" s="240">
        <v>5</v>
      </c>
      <c r="J146" s="240" t="s">
        <v>64</v>
      </c>
      <c r="K146" s="120"/>
      <c r="L146" s="121"/>
      <c r="M146" s="122"/>
      <c r="N146" s="311">
        <v>12121700</v>
      </c>
      <c r="O146" s="326">
        <v>12</v>
      </c>
      <c r="P146" s="326" t="s">
        <v>75</v>
      </c>
      <c r="Q146" s="312"/>
      <c r="R146" s="49">
        <v>15006</v>
      </c>
      <c r="S146" s="50" t="s">
        <v>87</v>
      </c>
      <c r="T146" s="51" t="s">
        <v>88</v>
      </c>
    </row>
    <row r="147" spans="2:20" ht="32.25" customHeight="1" x14ac:dyDescent="0.55000000000000004">
      <c r="B147" s="23">
        <f t="shared" si="2"/>
        <v>142</v>
      </c>
      <c r="C147" s="23"/>
      <c r="D147" s="103"/>
      <c r="E147" s="306"/>
      <c r="F147" s="393"/>
      <c r="G147" s="330" t="s">
        <v>270</v>
      </c>
      <c r="H147" s="239">
        <v>2</v>
      </c>
      <c r="I147" s="240">
        <v>9</v>
      </c>
      <c r="J147" s="240" t="s">
        <v>76</v>
      </c>
      <c r="K147" s="120"/>
      <c r="L147" s="121"/>
      <c r="M147" s="122"/>
      <c r="N147" s="311">
        <v>410300</v>
      </c>
      <c r="O147" s="326">
        <v>12</v>
      </c>
      <c r="P147" s="326" t="s">
        <v>75</v>
      </c>
      <c r="Q147" s="312"/>
      <c r="R147" s="49">
        <v>15006</v>
      </c>
      <c r="S147" s="50" t="s">
        <v>87</v>
      </c>
      <c r="T147" s="51" t="s">
        <v>88</v>
      </c>
    </row>
    <row r="148" spans="2:20" s="22" customFormat="1" ht="38.25" customHeight="1" x14ac:dyDescent="0.2">
      <c r="B148" s="23">
        <f t="shared" si="2"/>
        <v>143</v>
      </c>
      <c r="C148" s="23"/>
      <c r="D148" s="103"/>
      <c r="E148" s="306"/>
      <c r="F148" s="393"/>
      <c r="G148" s="330" t="s">
        <v>271</v>
      </c>
      <c r="H148" s="239">
        <v>2</v>
      </c>
      <c r="I148" s="240">
        <v>8</v>
      </c>
      <c r="J148" s="240" t="s">
        <v>74</v>
      </c>
      <c r="K148" s="120"/>
      <c r="L148" s="121"/>
      <c r="M148" s="122"/>
      <c r="N148" s="311">
        <v>369600</v>
      </c>
      <c r="O148" s="326">
        <v>12</v>
      </c>
      <c r="P148" s="326" t="s">
        <v>75</v>
      </c>
      <c r="Q148" s="312"/>
      <c r="R148" s="49">
        <v>15006</v>
      </c>
      <c r="S148" s="50" t="s">
        <v>87</v>
      </c>
      <c r="T148" s="51" t="s">
        <v>88</v>
      </c>
    </row>
    <row r="149" spans="2:20" s="22" customFormat="1" ht="83.25" customHeight="1" x14ac:dyDescent="0.2">
      <c r="B149" s="23">
        <f t="shared" si="2"/>
        <v>144</v>
      </c>
      <c r="C149" s="23"/>
      <c r="D149" s="103"/>
      <c r="E149" s="306"/>
      <c r="F149" s="393"/>
      <c r="G149" s="330" t="s">
        <v>272</v>
      </c>
      <c r="H149" s="239">
        <v>2</v>
      </c>
      <c r="I149" s="240">
        <v>14</v>
      </c>
      <c r="J149" s="240" t="s">
        <v>220</v>
      </c>
      <c r="K149" s="120"/>
      <c r="L149" s="121"/>
      <c r="M149" s="122"/>
      <c r="N149" s="311">
        <v>953200</v>
      </c>
      <c r="O149" s="326">
        <v>12</v>
      </c>
      <c r="P149" s="326" t="s">
        <v>75</v>
      </c>
      <c r="Q149" s="312"/>
      <c r="R149" s="49">
        <v>15006</v>
      </c>
      <c r="S149" s="50" t="s">
        <v>87</v>
      </c>
      <c r="T149" s="51" t="s">
        <v>88</v>
      </c>
    </row>
    <row r="150" spans="2:20" x14ac:dyDescent="0.55000000000000004">
      <c r="B150" s="23">
        <f t="shared" si="2"/>
        <v>145</v>
      </c>
      <c r="C150" s="23"/>
      <c r="D150" s="103"/>
      <c r="E150" s="276"/>
      <c r="F150" s="393"/>
      <c r="G150" s="330" t="s">
        <v>273</v>
      </c>
      <c r="H150" s="239">
        <v>2</v>
      </c>
      <c r="I150" s="240">
        <v>15</v>
      </c>
      <c r="J150" s="240" t="s">
        <v>146</v>
      </c>
      <c r="K150" s="120"/>
      <c r="L150" s="121"/>
      <c r="M150" s="122"/>
      <c r="N150" s="311">
        <v>650000</v>
      </c>
      <c r="O150" s="326">
        <v>12</v>
      </c>
      <c r="P150" s="326" t="s">
        <v>75</v>
      </c>
      <c r="Q150" s="312"/>
      <c r="R150" s="49">
        <v>15006</v>
      </c>
      <c r="S150" s="50" t="s">
        <v>87</v>
      </c>
      <c r="T150" s="51" t="s">
        <v>88</v>
      </c>
    </row>
    <row r="151" spans="2:20" s="22" customFormat="1" ht="75" customHeight="1" x14ac:dyDescent="0.2">
      <c r="B151" s="23">
        <f t="shared" si="2"/>
        <v>146</v>
      </c>
      <c r="C151" s="23"/>
      <c r="D151" s="103"/>
      <c r="E151" s="306"/>
      <c r="F151" s="393"/>
      <c r="G151" s="330" t="s">
        <v>274</v>
      </c>
      <c r="H151" s="239">
        <v>2</v>
      </c>
      <c r="I151" s="240">
        <v>16</v>
      </c>
      <c r="J151" s="240" t="s">
        <v>275</v>
      </c>
      <c r="K151" s="120"/>
      <c r="L151" s="121"/>
      <c r="M151" s="122"/>
      <c r="N151" s="311">
        <v>1895000</v>
      </c>
      <c r="O151" s="326">
        <v>12</v>
      </c>
      <c r="P151" s="326" t="s">
        <v>75</v>
      </c>
      <c r="Q151" s="312"/>
      <c r="R151" s="49">
        <v>15006</v>
      </c>
      <c r="S151" s="50" t="s">
        <v>87</v>
      </c>
      <c r="T151" s="51" t="s">
        <v>88</v>
      </c>
    </row>
    <row r="152" spans="2:20" x14ac:dyDescent="0.55000000000000004">
      <c r="B152" s="23">
        <f t="shared" si="2"/>
        <v>147</v>
      </c>
      <c r="C152" s="23"/>
      <c r="D152" s="103"/>
      <c r="E152" s="306"/>
      <c r="F152" s="393"/>
      <c r="G152" s="330" t="s">
        <v>276</v>
      </c>
      <c r="H152" s="239">
        <v>2</v>
      </c>
      <c r="I152" s="240">
        <v>17</v>
      </c>
      <c r="J152" s="240" t="s">
        <v>277</v>
      </c>
      <c r="K152" s="120"/>
      <c r="L152" s="121"/>
      <c r="M152" s="122"/>
      <c r="N152" s="311">
        <v>623500</v>
      </c>
      <c r="O152" s="326">
        <v>12</v>
      </c>
      <c r="P152" s="326" t="s">
        <v>75</v>
      </c>
      <c r="Q152" s="312"/>
      <c r="R152" s="49">
        <v>15006</v>
      </c>
      <c r="S152" s="50" t="s">
        <v>87</v>
      </c>
      <c r="T152" s="51" t="s">
        <v>88</v>
      </c>
    </row>
    <row r="153" spans="2:20" x14ac:dyDescent="0.55000000000000004">
      <c r="B153" s="23">
        <f t="shared" si="2"/>
        <v>148</v>
      </c>
      <c r="C153" s="23"/>
      <c r="D153" s="103"/>
      <c r="E153" s="306"/>
      <c r="F153" s="393"/>
      <c r="G153" s="330" t="s">
        <v>278</v>
      </c>
      <c r="H153" s="239">
        <v>2</v>
      </c>
      <c r="I153" s="240">
        <v>18</v>
      </c>
      <c r="J153" s="240" t="s">
        <v>279</v>
      </c>
      <c r="K153" s="120"/>
      <c r="L153" s="121"/>
      <c r="M153" s="122"/>
      <c r="N153" s="311">
        <v>254000</v>
      </c>
      <c r="O153" s="326">
        <v>12</v>
      </c>
      <c r="P153" s="326" t="s">
        <v>75</v>
      </c>
      <c r="Q153" s="312"/>
      <c r="R153" s="49">
        <v>15006</v>
      </c>
      <c r="S153" s="50" t="s">
        <v>87</v>
      </c>
      <c r="T153" s="51" t="s">
        <v>88</v>
      </c>
    </row>
    <row r="154" spans="2:20" ht="54" customHeight="1" x14ac:dyDescent="0.55000000000000004">
      <c r="B154" s="23">
        <f t="shared" si="2"/>
        <v>149</v>
      </c>
      <c r="C154" s="23"/>
      <c r="D154" s="103"/>
      <c r="E154" s="276"/>
      <c r="F154" s="393"/>
      <c r="G154" s="330" t="s">
        <v>280</v>
      </c>
      <c r="H154" s="239">
        <v>2</v>
      </c>
      <c r="I154" s="240">
        <v>10</v>
      </c>
      <c r="J154" s="240" t="s">
        <v>281</v>
      </c>
      <c r="K154" s="308"/>
      <c r="L154" s="392"/>
      <c r="M154" s="122"/>
      <c r="N154" s="311">
        <v>2443000</v>
      </c>
      <c r="O154" s="326">
        <v>12</v>
      </c>
      <c r="P154" s="326" t="s">
        <v>75</v>
      </c>
      <c r="Q154" s="312"/>
      <c r="R154" s="49">
        <v>15006</v>
      </c>
      <c r="S154" s="50" t="s">
        <v>87</v>
      </c>
      <c r="T154" s="51" t="s">
        <v>88</v>
      </c>
    </row>
    <row r="155" spans="2:20" x14ac:dyDescent="0.55000000000000004">
      <c r="B155" s="23">
        <f t="shared" si="2"/>
        <v>150</v>
      </c>
      <c r="C155" s="23"/>
      <c r="D155" s="103"/>
      <c r="E155" s="276"/>
      <c r="F155" s="393"/>
      <c r="G155" s="186" t="s">
        <v>282</v>
      </c>
      <c r="H155" s="239">
        <v>2</v>
      </c>
      <c r="I155" s="240"/>
      <c r="J155" s="240" t="s">
        <v>247</v>
      </c>
      <c r="K155" s="120"/>
      <c r="L155" s="121"/>
      <c r="M155" s="122"/>
      <c r="N155" s="311">
        <v>0</v>
      </c>
      <c r="O155" s="326">
        <v>12</v>
      </c>
      <c r="P155" s="326" t="s">
        <v>75</v>
      </c>
      <c r="Q155" s="312"/>
      <c r="R155" s="49">
        <v>15006</v>
      </c>
      <c r="S155" s="50" t="s">
        <v>87</v>
      </c>
      <c r="T155" s="51" t="s">
        <v>88</v>
      </c>
    </row>
    <row r="156" spans="2:20" ht="64.5" customHeight="1" x14ac:dyDescent="0.55000000000000004">
      <c r="B156" s="23">
        <f t="shared" si="2"/>
        <v>151</v>
      </c>
      <c r="C156" s="23"/>
      <c r="D156" s="103"/>
      <c r="E156" s="276"/>
      <c r="F156" s="393"/>
      <c r="G156" s="330" t="s">
        <v>283</v>
      </c>
      <c r="H156" s="239">
        <v>2</v>
      </c>
      <c r="I156" s="240">
        <v>11</v>
      </c>
      <c r="J156" s="240" t="s">
        <v>200</v>
      </c>
      <c r="K156" s="120"/>
      <c r="L156" s="121"/>
      <c r="M156" s="122"/>
      <c r="N156" s="311">
        <v>786900</v>
      </c>
      <c r="O156" s="326">
        <v>12</v>
      </c>
      <c r="P156" s="326" t="s">
        <v>75</v>
      </c>
      <c r="Q156" s="312"/>
      <c r="R156" s="49">
        <v>15006</v>
      </c>
      <c r="S156" s="50" t="s">
        <v>87</v>
      </c>
      <c r="T156" s="51" t="s">
        <v>88</v>
      </c>
    </row>
    <row r="157" spans="2:20" ht="27" customHeight="1" x14ac:dyDescent="0.55000000000000004">
      <c r="B157" s="23">
        <f t="shared" si="2"/>
        <v>152</v>
      </c>
      <c r="C157" s="23"/>
      <c r="D157" s="103"/>
      <c r="E157" s="306"/>
      <c r="F157" s="393"/>
      <c r="G157" s="186" t="s">
        <v>284</v>
      </c>
      <c r="H157" s="239">
        <v>2</v>
      </c>
      <c r="I157" s="240">
        <v>19</v>
      </c>
      <c r="J157" s="240" t="s">
        <v>285</v>
      </c>
      <c r="K157" s="120"/>
      <c r="L157" s="121"/>
      <c r="M157" s="122"/>
      <c r="N157" s="311">
        <v>454200</v>
      </c>
      <c r="O157" s="326">
        <v>12</v>
      </c>
      <c r="P157" s="326" t="s">
        <v>75</v>
      </c>
      <c r="Q157" s="312"/>
      <c r="R157" s="49">
        <v>15006</v>
      </c>
      <c r="S157" s="50" t="s">
        <v>87</v>
      </c>
      <c r="T157" s="51" t="s">
        <v>88</v>
      </c>
    </row>
    <row r="158" spans="2:20" ht="27" customHeight="1" x14ac:dyDescent="0.55000000000000004">
      <c r="B158" s="23">
        <f t="shared" si="2"/>
        <v>153</v>
      </c>
      <c r="C158" s="23"/>
      <c r="D158" s="103"/>
      <c r="E158" s="276"/>
      <c r="F158" s="393"/>
      <c r="G158" s="330" t="s">
        <v>286</v>
      </c>
      <c r="H158" s="239">
        <v>2</v>
      </c>
      <c r="I158" s="240">
        <v>20</v>
      </c>
      <c r="J158" s="240" t="s">
        <v>287</v>
      </c>
      <c r="K158" s="120"/>
      <c r="L158" s="121"/>
      <c r="M158" s="122"/>
      <c r="N158" s="311">
        <v>316900</v>
      </c>
      <c r="O158" s="326">
        <v>12</v>
      </c>
      <c r="P158" s="326" t="s">
        <v>75</v>
      </c>
      <c r="Q158" s="312"/>
      <c r="R158" s="49">
        <v>15006</v>
      </c>
      <c r="S158" s="50" t="s">
        <v>87</v>
      </c>
      <c r="T158" s="51" t="s">
        <v>88</v>
      </c>
    </row>
    <row r="159" spans="2:20" ht="27" customHeight="1" x14ac:dyDescent="0.55000000000000004">
      <c r="B159" s="23">
        <f t="shared" si="2"/>
        <v>154</v>
      </c>
      <c r="C159" s="23"/>
      <c r="D159" s="103"/>
      <c r="E159" s="306"/>
      <c r="F159" s="393"/>
      <c r="G159" s="186" t="s">
        <v>288</v>
      </c>
      <c r="H159" s="239">
        <v>2</v>
      </c>
      <c r="I159" s="240">
        <v>21</v>
      </c>
      <c r="J159" s="240" t="s">
        <v>289</v>
      </c>
      <c r="K159" s="120"/>
      <c r="L159" s="121"/>
      <c r="M159" s="122"/>
      <c r="N159" s="311">
        <v>111800</v>
      </c>
      <c r="O159" s="326">
        <v>12</v>
      </c>
      <c r="P159" s="326" t="s">
        <v>75</v>
      </c>
      <c r="Q159" s="312"/>
      <c r="R159" s="49">
        <v>15006</v>
      </c>
      <c r="S159" s="50" t="s">
        <v>87</v>
      </c>
      <c r="T159" s="51" t="s">
        <v>88</v>
      </c>
    </row>
    <row r="160" spans="2:20" ht="27" customHeight="1" x14ac:dyDescent="0.55000000000000004">
      <c r="B160" s="23">
        <f t="shared" si="2"/>
        <v>155</v>
      </c>
      <c r="C160" s="23"/>
      <c r="D160" s="103"/>
      <c r="E160" s="306"/>
      <c r="F160" s="393"/>
      <c r="G160" s="186" t="s">
        <v>290</v>
      </c>
      <c r="H160" s="239">
        <v>2</v>
      </c>
      <c r="I160" s="240">
        <v>22</v>
      </c>
      <c r="J160" s="240" t="s">
        <v>291</v>
      </c>
      <c r="K160" s="120"/>
      <c r="L160" s="394"/>
      <c r="M160" s="122"/>
      <c r="N160" s="311">
        <v>254000</v>
      </c>
      <c r="O160" s="326">
        <v>12</v>
      </c>
      <c r="P160" s="326" t="s">
        <v>75</v>
      </c>
      <c r="Q160" s="312"/>
      <c r="R160" s="49">
        <v>15006</v>
      </c>
      <c r="S160" s="50" t="s">
        <v>87</v>
      </c>
      <c r="T160" s="51" t="s">
        <v>88</v>
      </c>
    </row>
    <row r="161" spans="2:20" ht="48" x14ac:dyDescent="0.55000000000000004">
      <c r="B161" s="23">
        <f t="shared" si="2"/>
        <v>156</v>
      </c>
      <c r="C161" s="23"/>
      <c r="D161" s="103"/>
      <c r="E161" s="276"/>
      <c r="F161" s="393"/>
      <c r="G161" s="330" t="s">
        <v>292</v>
      </c>
      <c r="H161" s="239">
        <v>2</v>
      </c>
      <c r="I161" s="240">
        <v>16</v>
      </c>
      <c r="J161" s="240" t="s">
        <v>293</v>
      </c>
      <c r="K161" s="308"/>
      <c r="L161" s="392"/>
      <c r="M161" s="122"/>
      <c r="N161" s="311">
        <v>49000</v>
      </c>
      <c r="O161" s="326">
        <v>12</v>
      </c>
      <c r="P161" s="326" t="s">
        <v>75</v>
      </c>
      <c r="Q161" s="312"/>
      <c r="R161" s="49">
        <v>15006</v>
      </c>
      <c r="S161" s="50" t="s">
        <v>87</v>
      </c>
      <c r="T161" s="51" t="s">
        <v>88</v>
      </c>
    </row>
    <row r="162" spans="2:20" ht="28.5" customHeight="1" x14ac:dyDescent="0.55000000000000004">
      <c r="B162" s="23">
        <f t="shared" si="2"/>
        <v>157</v>
      </c>
      <c r="C162" s="23"/>
      <c r="D162" s="103"/>
      <c r="E162" s="276"/>
      <c r="F162" s="393"/>
      <c r="G162" s="330" t="s">
        <v>294</v>
      </c>
      <c r="H162" s="239">
        <v>2</v>
      </c>
      <c r="I162" s="240">
        <v>23</v>
      </c>
      <c r="J162" s="240" t="s">
        <v>295</v>
      </c>
      <c r="K162" s="308">
        <v>18</v>
      </c>
      <c r="L162" s="395" t="s">
        <v>296</v>
      </c>
      <c r="M162" s="122"/>
      <c r="N162" s="311">
        <v>29836400</v>
      </c>
      <c r="O162" s="308">
        <v>18</v>
      </c>
      <c r="P162" s="395" t="s">
        <v>296</v>
      </c>
      <c r="Q162" s="312"/>
      <c r="R162" s="49">
        <v>15006</v>
      </c>
      <c r="S162" s="50" t="s">
        <v>87</v>
      </c>
      <c r="T162" s="51" t="s">
        <v>88</v>
      </c>
    </row>
    <row r="163" spans="2:20" hidden="1" x14ac:dyDescent="0.55000000000000004">
      <c r="B163" s="23">
        <f t="shared" si="2"/>
        <v>158</v>
      </c>
      <c r="C163" s="23"/>
      <c r="D163" s="103"/>
      <c r="E163" s="276"/>
      <c r="F163" s="393"/>
      <c r="G163" s="396" t="s">
        <v>297</v>
      </c>
      <c r="H163" s="239"/>
      <c r="I163" s="240"/>
      <c r="J163" s="240"/>
      <c r="K163" s="308"/>
      <c r="L163" s="395"/>
      <c r="M163" s="122"/>
      <c r="N163" s="311"/>
      <c r="O163" s="308"/>
      <c r="P163" s="395"/>
      <c r="Q163" s="312"/>
      <c r="R163" s="49">
        <v>15006</v>
      </c>
      <c r="S163" s="50" t="s">
        <v>87</v>
      </c>
      <c r="T163" s="51" t="s">
        <v>88</v>
      </c>
    </row>
    <row r="164" spans="2:20" hidden="1" x14ac:dyDescent="0.55000000000000004">
      <c r="B164" s="23">
        <f t="shared" si="2"/>
        <v>159</v>
      </c>
      <c r="C164" s="23"/>
      <c r="D164" s="103"/>
      <c r="E164" s="276"/>
      <c r="F164" s="393"/>
      <c r="G164" s="396" t="s">
        <v>298</v>
      </c>
      <c r="H164" s="239"/>
      <c r="I164" s="240"/>
      <c r="J164" s="240"/>
      <c r="K164" s="308"/>
      <c r="L164" s="395"/>
      <c r="M164" s="122"/>
      <c r="N164" s="311"/>
      <c r="O164" s="308"/>
      <c r="P164" s="395"/>
      <c r="Q164" s="312"/>
      <c r="R164" s="49">
        <v>15006</v>
      </c>
      <c r="S164" s="50" t="s">
        <v>87</v>
      </c>
      <c r="T164" s="51" t="s">
        <v>88</v>
      </c>
    </row>
    <row r="165" spans="2:20" hidden="1" x14ac:dyDescent="0.55000000000000004">
      <c r="B165" s="23">
        <f t="shared" si="2"/>
        <v>160</v>
      </c>
      <c r="C165" s="23"/>
      <c r="D165" s="103"/>
      <c r="E165" s="276"/>
      <c r="F165" s="393"/>
      <c r="G165" s="396" t="s">
        <v>299</v>
      </c>
      <c r="H165" s="239"/>
      <c r="I165" s="240"/>
      <c r="J165" s="240"/>
      <c r="K165" s="308"/>
      <c r="L165" s="395"/>
      <c r="M165" s="122"/>
      <c r="N165" s="311"/>
      <c r="O165" s="308"/>
      <c r="P165" s="395"/>
      <c r="Q165" s="312"/>
      <c r="R165" s="49">
        <v>15006</v>
      </c>
      <c r="S165" s="50" t="s">
        <v>87</v>
      </c>
      <c r="T165" s="51" t="s">
        <v>88</v>
      </c>
    </row>
    <row r="166" spans="2:20" hidden="1" x14ac:dyDescent="0.55000000000000004">
      <c r="B166" s="23">
        <f t="shared" si="2"/>
        <v>161</v>
      </c>
      <c r="C166" s="23"/>
      <c r="D166" s="103"/>
      <c r="E166" s="276"/>
      <c r="F166" s="393"/>
      <c r="G166" s="396" t="s">
        <v>300</v>
      </c>
      <c r="H166" s="239"/>
      <c r="I166" s="240"/>
      <c r="J166" s="240"/>
      <c r="K166" s="308"/>
      <c r="L166" s="395"/>
      <c r="M166" s="122"/>
      <c r="N166" s="311"/>
      <c r="O166" s="308"/>
      <c r="P166" s="395"/>
      <c r="Q166" s="312"/>
      <c r="R166" s="49">
        <v>15006</v>
      </c>
      <c r="S166" s="50" t="s">
        <v>87</v>
      </c>
      <c r="T166" s="51" t="s">
        <v>88</v>
      </c>
    </row>
    <row r="167" spans="2:20" hidden="1" x14ac:dyDescent="0.55000000000000004">
      <c r="B167" s="23">
        <f t="shared" si="2"/>
        <v>162</v>
      </c>
      <c r="C167" s="23"/>
      <c r="D167" s="103"/>
      <c r="E167" s="276"/>
      <c r="F167" s="393"/>
      <c r="G167" s="396" t="s">
        <v>301</v>
      </c>
      <c r="H167" s="239"/>
      <c r="I167" s="240"/>
      <c r="J167" s="240"/>
      <c r="K167" s="308"/>
      <c r="L167" s="395"/>
      <c r="M167" s="122"/>
      <c r="N167" s="311"/>
      <c r="O167" s="308"/>
      <c r="P167" s="395"/>
      <c r="Q167" s="312"/>
      <c r="R167" s="49">
        <v>15006</v>
      </c>
      <c r="S167" s="50" t="s">
        <v>87</v>
      </c>
      <c r="T167" s="51" t="s">
        <v>88</v>
      </c>
    </row>
    <row r="168" spans="2:20" hidden="1" x14ac:dyDescent="0.55000000000000004">
      <c r="B168" s="23">
        <f t="shared" si="2"/>
        <v>163</v>
      </c>
      <c r="C168" s="23"/>
      <c r="D168" s="103"/>
      <c r="E168" s="276"/>
      <c r="F168" s="393"/>
      <c r="G168" s="396" t="s">
        <v>302</v>
      </c>
      <c r="H168" s="239"/>
      <c r="I168" s="240"/>
      <c r="J168" s="240"/>
      <c r="K168" s="308"/>
      <c r="L168" s="395"/>
      <c r="M168" s="122"/>
      <c r="N168" s="311"/>
      <c r="O168" s="308"/>
      <c r="P168" s="395"/>
      <c r="Q168" s="312"/>
      <c r="R168" s="49">
        <v>15006</v>
      </c>
      <c r="S168" s="50" t="s">
        <v>87</v>
      </c>
      <c r="T168" s="51" t="s">
        <v>88</v>
      </c>
    </row>
    <row r="169" spans="2:20" hidden="1" x14ac:dyDescent="0.55000000000000004">
      <c r="B169" s="23">
        <f t="shared" si="2"/>
        <v>164</v>
      </c>
      <c r="C169" s="23"/>
      <c r="D169" s="103"/>
      <c r="E169" s="276"/>
      <c r="F169" s="393"/>
      <c r="G169" s="396" t="s">
        <v>303</v>
      </c>
      <c r="H169" s="239"/>
      <c r="I169" s="240"/>
      <c r="J169" s="240"/>
      <c r="K169" s="308"/>
      <c r="L169" s="395"/>
      <c r="M169" s="122"/>
      <c r="N169" s="311"/>
      <c r="O169" s="308"/>
      <c r="P169" s="395"/>
      <c r="Q169" s="312"/>
      <c r="R169" s="49">
        <v>15006</v>
      </c>
      <c r="S169" s="50" t="s">
        <v>87</v>
      </c>
      <c r="T169" s="51" t="s">
        <v>88</v>
      </c>
    </row>
    <row r="170" spans="2:20" hidden="1" x14ac:dyDescent="0.55000000000000004">
      <c r="B170" s="23">
        <f t="shared" si="2"/>
        <v>165</v>
      </c>
      <c r="C170" s="23"/>
      <c r="D170" s="103"/>
      <c r="E170" s="276"/>
      <c r="F170" s="393"/>
      <c r="G170" s="396" t="s">
        <v>304</v>
      </c>
      <c r="H170" s="239"/>
      <c r="I170" s="240"/>
      <c r="J170" s="240"/>
      <c r="K170" s="308"/>
      <c r="L170" s="395"/>
      <c r="M170" s="122"/>
      <c r="N170" s="311"/>
      <c r="O170" s="308"/>
      <c r="P170" s="395"/>
      <c r="Q170" s="312"/>
      <c r="R170" s="49">
        <v>15006</v>
      </c>
      <c r="S170" s="50" t="s">
        <v>87</v>
      </c>
      <c r="T170" s="51" t="s">
        <v>88</v>
      </c>
    </row>
    <row r="171" spans="2:20" hidden="1" x14ac:dyDescent="0.55000000000000004">
      <c r="B171" s="23">
        <f t="shared" si="2"/>
        <v>166</v>
      </c>
      <c r="C171" s="23"/>
      <c r="D171" s="103"/>
      <c r="E171" s="276"/>
      <c r="F171" s="393"/>
      <c r="G171" s="396" t="s">
        <v>305</v>
      </c>
      <c r="H171" s="239"/>
      <c r="I171" s="240"/>
      <c r="J171" s="240"/>
      <c r="K171" s="308"/>
      <c r="L171" s="395"/>
      <c r="M171" s="122"/>
      <c r="N171" s="311"/>
      <c r="O171" s="308"/>
      <c r="P171" s="395"/>
      <c r="Q171" s="312"/>
      <c r="R171" s="49">
        <v>15006</v>
      </c>
      <c r="S171" s="50" t="s">
        <v>87</v>
      </c>
      <c r="T171" s="51" t="s">
        <v>88</v>
      </c>
    </row>
    <row r="172" spans="2:20" hidden="1" x14ac:dyDescent="0.55000000000000004">
      <c r="B172" s="23">
        <f t="shared" si="2"/>
        <v>167</v>
      </c>
      <c r="C172" s="23"/>
      <c r="D172" s="103"/>
      <c r="E172" s="276"/>
      <c r="F172" s="393"/>
      <c r="G172" s="396" t="s">
        <v>306</v>
      </c>
      <c r="H172" s="239"/>
      <c r="I172" s="240"/>
      <c r="J172" s="240"/>
      <c r="K172" s="308"/>
      <c r="L172" s="395"/>
      <c r="M172" s="122"/>
      <c r="N172" s="311"/>
      <c r="O172" s="308"/>
      <c r="P172" s="395"/>
      <c r="Q172" s="312"/>
      <c r="R172" s="49">
        <v>15006</v>
      </c>
      <c r="S172" s="50" t="s">
        <v>87</v>
      </c>
      <c r="T172" s="51" t="s">
        <v>88</v>
      </c>
    </row>
    <row r="173" spans="2:20" hidden="1" x14ac:dyDescent="0.55000000000000004">
      <c r="B173" s="23">
        <f t="shared" si="2"/>
        <v>168</v>
      </c>
      <c r="C173" s="23"/>
      <c r="D173" s="103"/>
      <c r="E173" s="276"/>
      <c r="F173" s="393"/>
      <c r="G173" s="396" t="s">
        <v>307</v>
      </c>
      <c r="H173" s="239"/>
      <c r="I173" s="240"/>
      <c r="J173" s="240"/>
      <c r="K173" s="308"/>
      <c r="L173" s="395"/>
      <c r="M173" s="122"/>
      <c r="N173" s="311"/>
      <c r="O173" s="308"/>
      <c r="P173" s="395"/>
      <c r="Q173" s="312"/>
      <c r="R173" s="49">
        <v>15006</v>
      </c>
      <c r="S173" s="50" t="s">
        <v>87</v>
      </c>
      <c r="T173" s="51" t="s">
        <v>88</v>
      </c>
    </row>
    <row r="174" spans="2:20" hidden="1" x14ac:dyDescent="0.55000000000000004">
      <c r="B174" s="23">
        <f t="shared" si="2"/>
        <v>169</v>
      </c>
      <c r="C174" s="23"/>
      <c r="D174" s="103"/>
      <c r="E174" s="276"/>
      <c r="F174" s="393"/>
      <c r="G174" s="396" t="s">
        <v>308</v>
      </c>
      <c r="H174" s="239"/>
      <c r="I174" s="240"/>
      <c r="J174" s="240"/>
      <c r="K174" s="308"/>
      <c r="L174" s="395"/>
      <c r="M174" s="122"/>
      <c r="N174" s="311"/>
      <c r="O174" s="308"/>
      <c r="P174" s="395"/>
      <c r="Q174" s="312"/>
      <c r="R174" s="49">
        <v>15006</v>
      </c>
      <c r="S174" s="50" t="s">
        <v>87</v>
      </c>
      <c r="T174" s="51" t="s">
        <v>88</v>
      </c>
    </row>
    <row r="175" spans="2:20" hidden="1" x14ac:dyDescent="0.55000000000000004">
      <c r="B175" s="23">
        <f t="shared" si="2"/>
        <v>170</v>
      </c>
      <c r="C175" s="23"/>
      <c r="D175" s="103"/>
      <c r="E175" s="276"/>
      <c r="F175" s="393"/>
      <c r="G175" s="396" t="s">
        <v>309</v>
      </c>
      <c r="H175" s="239"/>
      <c r="I175" s="240"/>
      <c r="J175" s="240"/>
      <c r="K175" s="308"/>
      <c r="L175" s="395"/>
      <c r="M175" s="122"/>
      <c r="N175" s="311"/>
      <c r="O175" s="308"/>
      <c r="P175" s="395"/>
      <c r="Q175" s="312"/>
      <c r="R175" s="49">
        <v>15006</v>
      </c>
      <c r="S175" s="50" t="s">
        <v>87</v>
      </c>
      <c r="T175" s="51" t="s">
        <v>88</v>
      </c>
    </row>
    <row r="176" spans="2:20" hidden="1" x14ac:dyDescent="0.55000000000000004">
      <c r="B176" s="23">
        <f t="shared" si="2"/>
        <v>171</v>
      </c>
      <c r="C176" s="23"/>
      <c r="D176" s="103"/>
      <c r="E176" s="276"/>
      <c r="F176" s="393"/>
      <c r="G176" s="396" t="s">
        <v>310</v>
      </c>
      <c r="H176" s="239"/>
      <c r="I176" s="240"/>
      <c r="J176" s="240"/>
      <c r="K176" s="308"/>
      <c r="L176" s="395"/>
      <c r="M176" s="122"/>
      <c r="N176" s="311"/>
      <c r="O176" s="308"/>
      <c r="P176" s="395"/>
      <c r="Q176" s="312"/>
      <c r="R176" s="49">
        <v>15006</v>
      </c>
      <c r="S176" s="50" t="s">
        <v>87</v>
      </c>
      <c r="T176" s="51" t="s">
        <v>88</v>
      </c>
    </row>
    <row r="177" spans="1:20" hidden="1" x14ac:dyDescent="0.55000000000000004">
      <c r="B177" s="23">
        <f t="shared" si="2"/>
        <v>172</v>
      </c>
      <c r="C177" s="23"/>
      <c r="D177" s="103"/>
      <c r="E177" s="276"/>
      <c r="F177" s="393"/>
      <c r="G177" s="396" t="s">
        <v>311</v>
      </c>
      <c r="H177" s="239"/>
      <c r="I177" s="240"/>
      <c r="J177" s="240"/>
      <c r="K177" s="308"/>
      <c r="L177" s="395"/>
      <c r="M177" s="122"/>
      <c r="N177" s="311"/>
      <c r="O177" s="308"/>
      <c r="P177" s="395"/>
      <c r="Q177" s="312"/>
      <c r="R177" s="49">
        <v>15006</v>
      </c>
      <c r="S177" s="50" t="s">
        <v>87</v>
      </c>
      <c r="T177" s="51" t="s">
        <v>88</v>
      </c>
    </row>
    <row r="178" spans="1:20" hidden="1" x14ac:dyDescent="0.55000000000000004">
      <c r="B178" s="23">
        <f t="shared" si="2"/>
        <v>173</v>
      </c>
      <c r="C178" s="23"/>
      <c r="D178" s="103"/>
      <c r="E178" s="276"/>
      <c r="F178" s="393"/>
      <c r="G178" s="396" t="s">
        <v>312</v>
      </c>
      <c r="H178" s="239"/>
      <c r="I178" s="240"/>
      <c r="J178" s="240"/>
      <c r="K178" s="308"/>
      <c r="L178" s="395"/>
      <c r="M178" s="122"/>
      <c r="N178" s="311"/>
      <c r="O178" s="308"/>
      <c r="P178" s="395"/>
      <c r="Q178" s="312"/>
      <c r="R178" s="49">
        <v>15006</v>
      </c>
      <c r="S178" s="50" t="s">
        <v>87</v>
      </c>
      <c r="T178" s="51" t="s">
        <v>88</v>
      </c>
    </row>
    <row r="179" spans="1:20" hidden="1" x14ac:dyDescent="0.55000000000000004">
      <c r="B179" s="23">
        <f t="shared" si="2"/>
        <v>174</v>
      </c>
      <c r="C179" s="23"/>
      <c r="D179" s="103"/>
      <c r="E179" s="276"/>
      <c r="F179" s="393"/>
      <c r="G179" s="396" t="s">
        <v>313</v>
      </c>
      <c r="H179" s="239"/>
      <c r="I179" s="240"/>
      <c r="J179" s="240"/>
      <c r="K179" s="308"/>
      <c r="L179" s="395"/>
      <c r="M179" s="122"/>
      <c r="N179" s="311"/>
      <c r="O179" s="308"/>
      <c r="P179" s="395"/>
      <c r="Q179" s="312"/>
      <c r="R179" s="49">
        <v>15006</v>
      </c>
      <c r="S179" s="50" t="s">
        <v>87</v>
      </c>
      <c r="T179" s="51" t="s">
        <v>88</v>
      </c>
    </row>
    <row r="180" spans="1:20" hidden="1" x14ac:dyDescent="0.55000000000000004">
      <c r="B180" s="23">
        <f t="shared" si="2"/>
        <v>175</v>
      </c>
      <c r="C180" s="23"/>
      <c r="D180" s="103"/>
      <c r="E180" s="276"/>
      <c r="F180" s="393"/>
      <c r="G180" s="396" t="s">
        <v>314</v>
      </c>
      <c r="H180" s="239"/>
      <c r="I180" s="240"/>
      <c r="J180" s="240"/>
      <c r="K180" s="308"/>
      <c r="L180" s="395"/>
      <c r="M180" s="122"/>
      <c r="N180" s="311"/>
      <c r="O180" s="308"/>
      <c r="P180" s="395"/>
      <c r="Q180" s="312"/>
      <c r="R180" s="49">
        <v>15006</v>
      </c>
      <c r="S180" s="50" t="s">
        <v>87</v>
      </c>
      <c r="T180" s="51" t="s">
        <v>88</v>
      </c>
    </row>
    <row r="181" spans="1:20" ht="54" customHeight="1" x14ac:dyDescent="0.55000000000000004">
      <c r="B181" s="23">
        <f t="shared" si="2"/>
        <v>176</v>
      </c>
      <c r="C181" s="23"/>
      <c r="D181" s="103"/>
      <c r="E181" s="276"/>
      <c r="F181" s="393"/>
      <c r="G181" s="330" t="s">
        <v>315</v>
      </c>
      <c r="H181" s="239">
        <v>2</v>
      </c>
      <c r="I181" s="240">
        <v>24</v>
      </c>
      <c r="J181" s="240" t="s">
        <v>155</v>
      </c>
      <c r="K181" s="308">
        <v>76</v>
      </c>
      <c r="L181" s="392" t="s">
        <v>155</v>
      </c>
      <c r="M181" s="122"/>
      <c r="N181" s="311">
        <v>40000000</v>
      </c>
      <c r="O181" s="308">
        <v>76</v>
      </c>
      <c r="P181" s="392" t="s">
        <v>155</v>
      </c>
      <c r="Q181" s="312"/>
      <c r="R181" s="49">
        <v>15006</v>
      </c>
      <c r="S181" s="50" t="s">
        <v>87</v>
      </c>
      <c r="T181" s="51" t="s">
        <v>88</v>
      </c>
    </row>
    <row r="182" spans="1:20" ht="48" x14ac:dyDescent="0.55000000000000004">
      <c r="B182" s="23">
        <f t="shared" si="2"/>
        <v>177</v>
      </c>
      <c r="C182" s="23"/>
      <c r="D182" s="103"/>
      <c r="E182" s="276"/>
      <c r="F182" s="393"/>
      <c r="G182" s="330" t="s">
        <v>316</v>
      </c>
      <c r="H182" s="239">
        <v>2</v>
      </c>
      <c r="I182" s="240">
        <v>25</v>
      </c>
      <c r="J182" s="240" t="s">
        <v>317</v>
      </c>
      <c r="K182" s="308">
        <v>30</v>
      </c>
      <c r="L182" s="392" t="s">
        <v>317</v>
      </c>
      <c r="M182" s="122"/>
      <c r="N182" s="311">
        <v>7000000</v>
      </c>
      <c r="O182" s="308">
        <v>30</v>
      </c>
      <c r="P182" s="392" t="s">
        <v>317</v>
      </c>
      <c r="Q182" s="312"/>
      <c r="R182" s="49">
        <v>15006</v>
      </c>
      <c r="S182" s="50" t="s">
        <v>87</v>
      </c>
      <c r="T182" s="51" t="s">
        <v>88</v>
      </c>
    </row>
    <row r="183" spans="1:20" ht="54.75" customHeight="1" x14ac:dyDescent="0.55000000000000004">
      <c r="B183" s="23">
        <f t="shared" si="2"/>
        <v>178</v>
      </c>
      <c r="C183" s="23"/>
      <c r="D183" s="103"/>
      <c r="E183" s="276"/>
      <c r="F183" s="393"/>
      <c r="G183" s="330" t="s">
        <v>318</v>
      </c>
      <c r="H183" s="239">
        <v>2</v>
      </c>
      <c r="I183" s="240"/>
      <c r="J183" s="240" t="s">
        <v>312</v>
      </c>
      <c r="K183" s="308">
        <v>1</v>
      </c>
      <c r="L183" s="392" t="s">
        <v>4</v>
      </c>
      <c r="M183" s="122"/>
      <c r="N183" s="311">
        <v>504000</v>
      </c>
      <c r="O183" s="326">
        <v>12</v>
      </c>
      <c r="P183" s="326" t="s">
        <v>71</v>
      </c>
      <c r="Q183" s="312"/>
      <c r="R183" s="49">
        <v>15006</v>
      </c>
      <c r="S183" s="50" t="s">
        <v>87</v>
      </c>
      <c r="T183" s="51" t="s">
        <v>88</v>
      </c>
    </row>
    <row r="184" spans="1:20" ht="48" customHeight="1" x14ac:dyDescent="0.55000000000000004">
      <c r="B184" s="23">
        <f t="shared" si="2"/>
        <v>179</v>
      </c>
      <c r="C184" s="23"/>
      <c r="D184" s="103"/>
      <c r="E184" s="306"/>
      <c r="F184" s="393" t="s">
        <v>156</v>
      </c>
      <c r="G184" s="330" t="s">
        <v>319</v>
      </c>
      <c r="H184" s="239">
        <v>2</v>
      </c>
      <c r="I184" s="240">
        <v>1</v>
      </c>
      <c r="J184" s="240" t="s">
        <v>78</v>
      </c>
      <c r="K184" s="308"/>
      <c r="L184" s="309"/>
      <c r="M184" s="122"/>
      <c r="N184" s="311"/>
      <c r="O184" s="326">
        <v>12</v>
      </c>
      <c r="P184" s="326" t="s">
        <v>71</v>
      </c>
      <c r="Q184" s="312"/>
      <c r="R184" s="49">
        <v>15006</v>
      </c>
      <c r="S184" s="50" t="s">
        <v>87</v>
      </c>
      <c r="T184" s="51" t="s">
        <v>88</v>
      </c>
    </row>
    <row r="185" spans="1:20" ht="48" x14ac:dyDescent="0.55000000000000004">
      <c r="B185" s="23">
        <f t="shared" si="2"/>
        <v>180</v>
      </c>
      <c r="C185" s="23"/>
      <c r="D185" s="103"/>
      <c r="E185" s="276"/>
      <c r="F185" s="225" t="s">
        <v>320</v>
      </c>
      <c r="G185" s="397" t="s">
        <v>321</v>
      </c>
      <c r="H185" s="23">
        <v>2</v>
      </c>
      <c r="I185" s="226">
        <v>1</v>
      </c>
      <c r="J185" s="226" t="s">
        <v>78</v>
      </c>
      <c r="K185" s="120"/>
      <c r="L185" s="309"/>
      <c r="M185" s="122"/>
      <c r="N185" s="311"/>
      <c r="O185" s="326">
        <v>12</v>
      </c>
      <c r="P185" s="326" t="s">
        <v>71</v>
      </c>
      <c r="Q185" s="312"/>
      <c r="R185" s="49">
        <v>15006</v>
      </c>
      <c r="S185" s="50" t="s">
        <v>87</v>
      </c>
      <c r="T185" s="51" t="s">
        <v>88</v>
      </c>
    </row>
    <row r="186" spans="1:20" s="22" customFormat="1" ht="30" customHeight="1" x14ac:dyDescent="0.55000000000000004">
      <c r="B186" s="23">
        <f t="shared" si="2"/>
        <v>181</v>
      </c>
      <c r="C186" s="23"/>
      <c r="D186" s="674" t="s">
        <v>322</v>
      </c>
      <c r="E186" s="674"/>
      <c r="F186" s="674"/>
      <c r="G186" s="675"/>
      <c r="H186" s="244"/>
      <c r="I186" s="245"/>
      <c r="J186" s="245"/>
      <c r="K186" s="246"/>
      <c r="L186" s="247"/>
      <c r="M186" s="248"/>
      <c r="N186" s="249" t="e">
        <f>+N187</f>
        <v>#REF!</v>
      </c>
      <c r="O186" s="250"/>
      <c r="P186" s="250"/>
      <c r="Q186" s="251"/>
      <c r="R186" s="49"/>
      <c r="S186" s="50"/>
      <c r="T186" s="51" t="s">
        <v>323</v>
      </c>
    </row>
    <row r="187" spans="1:20" s="406" customFormat="1" x14ac:dyDescent="0.2">
      <c r="A187" s="252"/>
      <c r="B187" s="23">
        <f t="shared" si="2"/>
        <v>182</v>
      </c>
      <c r="C187" s="23"/>
      <c r="D187" s="253"/>
      <c r="E187" s="255" t="s">
        <v>324</v>
      </c>
      <c r="F187" s="398"/>
      <c r="G187" s="253"/>
      <c r="H187" s="399"/>
      <c r="I187" s="399"/>
      <c r="J187" s="400"/>
      <c r="K187" s="401"/>
      <c r="L187" s="399"/>
      <c r="M187" s="402"/>
      <c r="N187" s="403" t="e">
        <f>+N188+N366+N387+N391+N432</f>
        <v>#REF!</v>
      </c>
      <c r="O187" s="262"/>
      <c r="P187" s="262"/>
      <c r="Q187" s="404"/>
      <c r="R187" s="49"/>
      <c r="S187" s="405" t="s">
        <v>325</v>
      </c>
      <c r="T187" s="51"/>
    </row>
    <row r="188" spans="1:20" s="22" customFormat="1" ht="45.75" customHeight="1" x14ac:dyDescent="0.2">
      <c r="B188" s="23">
        <f t="shared" si="2"/>
        <v>183</v>
      </c>
      <c r="C188" s="23">
        <v>400</v>
      </c>
      <c r="D188" s="265"/>
      <c r="E188" s="266" t="s">
        <v>81</v>
      </c>
      <c r="F188" s="678" t="s">
        <v>326</v>
      </c>
      <c r="G188" s="679"/>
      <c r="H188" s="407">
        <v>2</v>
      </c>
      <c r="I188" s="408"/>
      <c r="J188" s="408"/>
      <c r="K188" s="409"/>
      <c r="L188" s="410"/>
      <c r="M188" s="411"/>
      <c r="N188" s="412" t="e">
        <f>N189+N211+#REF!+N222+N365</f>
        <v>#REF!</v>
      </c>
      <c r="O188" s="274"/>
      <c r="P188" s="274"/>
      <c r="Q188" s="413"/>
      <c r="R188" s="49"/>
      <c r="S188" s="50"/>
      <c r="T188" s="51"/>
    </row>
    <row r="189" spans="1:20" s="22" customFormat="1" x14ac:dyDescent="0.2">
      <c r="B189" s="23">
        <f t="shared" si="2"/>
        <v>184</v>
      </c>
      <c r="C189" s="23"/>
      <c r="D189" s="103"/>
      <c r="E189" s="276"/>
      <c r="F189" s="225" t="s">
        <v>83</v>
      </c>
      <c r="G189" s="177" t="s">
        <v>327</v>
      </c>
      <c r="H189" s="414"/>
      <c r="I189" s="415"/>
      <c r="J189" s="415"/>
      <c r="K189" s="416">
        <v>14</v>
      </c>
      <c r="L189" s="417" t="s">
        <v>328</v>
      </c>
      <c r="M189" s="418"/>
      <c r="N189" s="419">
        <v>1259362000</v>
      </c>
      <c r="O189" s="230"/>
      <c r="P189" s="230"/>
      <c r="Q189" s="420"/>
      <c r="R189" s="49">
        <v>15006</v>
      </c>
      <c r="S189" s="50"/>
      <c r="T189" s="51"/>
    </row>
    <row r="190" spans="1:20" s="22" customFormat="1" ht="48" x14ac:dyDescent="0.2">
      <c r="B190" s="23">
        <f t="shared" si="2"/>
        <v>185</v>
      </c>
      <c r="C190" s="23"/>
      <c r="D190" s="103"/>
      <c r="E190" s="276"/>
      <c r="F190" s="421" t="s">
        <v>182</v>
      </c>
      <c r="G190" s="422" t="s">
        <v>329</v>
      </c>
      <c r="H190" s="423">
        <v>3</v>
      </c>
      <c r="I190" s="226">
        <v>5</v>
      </c>
      <c r="J190" s="226" t="s">
        <v>64</v>
      </c>
      <c r="K190" s="424">
        <v>15</v>
      </c>
      <c r="L190" s="425" t="s">
        <v>330</v>
      </c>
      <c r="M190" s="426">
        <v>15375000</v>
      </c>
      <c r="N190" s="427">
        <v>15375000</v>
      </c>
      <c r="O190" s="425">
        <v>17</v>
      </c>
      <c r="P190" s="425" t="s">
        <v>330</v>
      </c>
      <c r="Q190" s="425">
        <v>957000</v>
      </c>
      <c r="R190" s="49">
        <v>15006</v>
      </c>
      <c r="S190" s="50" t="s">
        <v>325</v>
      </c>
      <c r="T190" s="183" t="s">
        <v>331</v>
      </c>
    </row>
    <row r="191" spans="1:20" s="22" customFormat="1" ht="49.5" customHeight="1" x14ac:dyDescent="0.2">
      <c r="B191" s="23">
        <f t="shared" si="2"/>
        <v>186</v>
      </c>
      <c r="C191" s="23"/>
      <c r="D191" s="103"/>
      <c r="E191" s="276"/>
      <c r="F191" s="428" t="s">
        <v>186</v>
      </c>
      <c r="G191" s="422" t="s">
        <v>332</v>
      </c>
      <c r="H191" s="423">
        <v>3</v>
      </c>
      <c r="I191" s="226">
        <v>5</v>
      </c>
      <c r="J191" s="226" t="s">
        <v>64</v>
      </c>
      <c r="K191" s="424">
        <v>6</v>
      </c>
      <c r="L191" s="425" t="s">
        <v>330</v>
      </c>
      <c r="M191" s="429">
        <v>30000000</v>
      </c>
      <c r="N191" s="427">
        <v>30000000</v>
      </c>
      <c r="O191" s="425">
        <v>8</v>
      </c>
      <c r="P191" s="425" t="s">
        <v>330</v>
      </c>
      <c r="Q191" s="425">
        <v>5000000</v>
      </c>
      <c r="R191" s="49">
        <v>15006</v>
      </c>
      <c r="S191" s="50" t="s">
        <v>325</v>
      </c>
      <c r="T191" s="51" t="s">
        <v>333</v>
      </c>
    </row>
    <row r="192" spans="1:20" s="22" customFormat="1" ht="72" customHeight="1" x14ac:dyDescent="0.55000000000000004">
      <c r="B192" s="23">
        <f t="shared" si="2"/>
        <v>187</v>
      </c>
      <c r="C192" s="23"/>
      <c r="D192" s="175"/>
      <c r="E192" s="276"/>
      <c r="F192" s="428" t="s">
        <v>334</v>
      </c>
      <c r="G192" s="422" t="s">
        <v>335</v>
      </c>
      <c r="H192" s="423">
        <v>3</v>
      </c>
      <c r="I192" s="226">
        <v>5</v>
      </c>
      <c r="J192" s="226" t="s">
        <v>64</v>
      </c>
      <c r="K192" s="430"/>
      <c r="L192" s="430"/>
      <c r="M192" s="431"/>
      <c r="N192" s="430"/>
      <c r="O192" s="425">
        <v>16</v>
      </c>
      <c r="P192" s="425" t="s">
        <v>330</v>
      </c>
      <c r="Q192" s="425">
        <v>8900000</v>
      </c>
      <c r="R192" s="49">
        <v>15006</v>
      </c>
      <c r="S192" s="50" t="s">
        <v>325</v>
      </c>
      <c r="T192" s="51" t="s">
        <v>336</v>
      </c>
    </row>
    <row r="193" spans="1:20" s="22" customFormat="1" ht="56.25" customHeight="1" x14ac:dyDescent="0.2">
      <c r="B193" s="23">
        <f t="shared" si="2"/>
        <v>188</v>
      </c>
      <c r="C193" s="23"/>
      <c r="D193" s="175"/>
      <c r="E193" s="276"/>
      <c r="F193" s="428" t="s">
        <v>337</v>
      </c>
      <c r="G193" s="422" t="s">
        <v>338</v>
      </c>
      <c r="H193" s="423">
        <v>3</v>
      </c>
      <c r="I193" s="226">
        <v>5</v>
      </c>
      <c r="J193" s="226" t="s">
        <v>64</v>
      </c>
      <c r="K193" s="424"/>
      <c r="L193" s="425"/>
      <c r="M193" s="431"/>
      <c r="N193" s="427"/>
      <c r="O193" s="425">
        <v>4</v>
      </c>
      <c r="P193" s="425" t="s">
        <v>330</v>
      </c>
      <c r="Q193" s="425">
        <v>45700000</v>
      </c>
      <c r="R193" s="49">
        <v>15006</v>
      </c>
      <c r="S193" s="50" t="s">
        <v>325</v>
      </c>
      <c r="T193" s="51" t="s">
        <v>339</v>
      </c>
    </row>
    <row r="194" spans="1:20" s="22" customFormat="1" ht="48" x14ac:dyDescent="0.2">
      <c r="B194" s="23">
        <f t="shared" si="2"/>
        <v>189</v>
      </c>
      <c r="C194" s="23"/>
      <c r="D194" s="103"/>
      <c r="E194" s="276"/>
      <c r="F194" s="428" t="s">
        <v>340</v>
      </c>
      <c r="G194" s="422" t="s">
        <v>341</v>
      </c>
      <c r="H194" s="423">
        <v>3</v>
      </c>
      <c r="I194" s="226">
        <v>5</v>
      </c>
      <c r="J194" s="226" t="s">
        <v>64</v>
      </c>
      <c r="K194" s="424">
        <v>4</v>
      </c>
      <c r="L194" s="425" t="s">
        <v>330</v>
      </c>
      <c r="M194" s="432">
        <v>80400000</v>
      </c>
      <c r="N194" s="427">
        <v>80400000</v>
      </c>
      <c r="O194" s="425">
        <v>4</v>
      </c>
      <c r="P194" s="425" t="s">
        <v>330</v>
      </c>
      <c r="Q194" s="425">
        <v>20100000</v>
      </c>
      <c r="R194" s="49">
        <v>15006</v>
      </c>
      <c r="S194" s="50" t="s">
        <v>325</v>
      </c>
      <c r="T194" s="51" t="s">
        <v>342</v>
      </c>
    </row>
    <row r="195" spans="1:20" s="22" customFormat="1" ht="30.75" customHeight="1" x14ac:dyDescent="0.55000000000000004">
      <c r="B195" s="23">
        <f t="shared" si="2"/>
        <v>190</v>
      </c>
      <c r="C195" s="23"/>
      <c r="D195" s="175"/>
      <c r="E195" s="276"/>
      <c r="F195" s="428" t="s">
        <v>343</v>
      </c>
      <c r="G195" s="422" t="s">
        <v>344</v>
      </c>
      <c r="H195" s="423">
        <v>3</v>
      </c>
      <c r="I195" s="226">
        <v>5</v>
      </c>
      <c r="J195" s="226" t="s">
        <v>64</v>
      </c>
      <c r="K195" s="430"/>
      <c r="L195" s="430"/>
      <c r="M195" s="431"/>
      <c r="N195" s="430"/>
      <c r="O195" s="425">
        <v>3</v>
      </c>
      <c r="P195" s="425" t="s">
        <v>330</v>
      </c>
      <c r="Q195" s="425">
        <v>39800000</v>
      </c>
      <c r="R195" s="49">
        <v>15006</v>
      </c>
      <c r="S195" s="50" t="s">
        <v>325</v>
      </c>
      <c r="T195" s="51" t="s">
        <v>345</v>
      </c>
    </row>
    <row r="196" spans="1:20" s="22" customFormat="1" ht="48" x14ac:dyDescent="0.2">
      <c r="B196" s="23">
        <f t="shared" si="2"/>
        <v>191</v>
      </c>
      <c r="C196" s="23"/>
      <c r="D196" s="103"/>
      <c r="E196" s="276"/>
      <c r="F196" s="428" t="s">
        <v>346</v>
      </c>
      <c r="G196" s="422" t="s">
        <v>347</v>
      </c>
      <c r="H196" s="423">
        <v>3</v>
      </c>
      <c r="I196" s="226">
        <v>5</v>
      </c>
      <c r="J196" s="226" t="s">
        <v>64</v>
      </c>
      <c r="K196" s="424">
        <v>3</v>
      </c>
      <c r="L196" s="425" t="s">
        <v>330</v>
      </c>
      <c r="M196" s="433">
        <v>89400000</v>
      </c>
      <c r="N196" s="427">
        <v>89400000</v>
      </c>
      <c r="O196" s="425">
        <v>3</v>
      </c>
      <c r="P196" s="425" t="s">
        <v>330</v>
      </c>
      <c r="Q196" s="425">
        <v>29800000</v>
      </c>
      <c r="R196" s="49">
        <v>15006</v>
      </c>
      <c r="S196" s="50" t="s">
        <v>325</v>
      </c>
      <c r="T196" s="51" t="s">
        <v>348</v>
      </c>
    </row>
    <row r="197" spans="1:20" s="22" customFormat="1" ht="72" x14ac:dyDescent="0.55000000000000004">
      <c r="B197" s="23">
        <f t="shared" si="2"/>
        <v>192</v>
      </c>
      <c r="C197" s="23"/>
      <c r="D197" s="175"/>
      <c r="E197" s="276"/>
      <c r="F197" s="428" t="s">
        <v>349</v>
      </c>
      <c r="G197" s="422" t="s">
        <v>350</v>
      </c>
      <c r="H197" s="423">
        <v>3</v>
      </c>
      <c r="I197" s="226">
        <v>5</v>
      </c>
      <c r="J197" s="226" t="s">
        <v>64</v>
      </c>
      <c r="K197" s="430"/>
      <c r="L197" s="430"/>
      <c r="M197" s="431"/>
      <c r="N197" s="430"/>
      <c r="O197" s="425">
        <v>8</v>
      </c>
      <c r="P197" s="425" t="s">
        <v>330</v>
      </c>
      <c r="Q197" s="425">
        <v>23500000</v>
      </c>
      <c r="R197" s="49">
        <v>15006</v>
      </c>
      <c r="S197" s="50" t="s">
        <v>325</v>
      </c>
      <c r="T197" s="51" t="s">
        <v>351</v>
      </c>
    </row>
    <row r="198" spans="1:20" s="22" customFormat="1" ht="76.5" customHeight="1" x14ac:dyDescent="0.55000000000000004">
      <c r="B198" s="23">
        <f t="shared" si="2"/>
        <v>193</v>
      </c>
      <c r="C198" s="23"/>
      <c r="D198" s="175"/>
      <c r="E198" s="276"/>
      <c r="F198" s="428" t="s">
        <v>352</v>
      </c>
      <c r="G198" s="422" t="s">
        <v>353</v>
      </c>
      <c r="H198" s="423">
        <v>3</v>
      </c>
      <c r="I198" s="226">
        <v>5</v>
      </c>
      <c r="J198" s="226" t="s">
        <v>64</v>
      </c>
      <c r="K198" s="430"/>
      <c r="L198" s="430"/>
      <c r="M198" s="431"/>
      <c r="N198" s="430"/>
      <c r="O198" s="425">
        <v>2</v>
      </c>
      <c r="P198" s="425" t="s">
        <v>330</v>
      </c>
      <c r="Q198" s="425">
        <v>85000000</v>
      </c>
      <c r="R198" s="49">
        <v>15006</v>
      </c>
      <c r="S198" s="50" t="s">
        <v>325</v>
      </c>
      <c r="T198" s="51" t="s">
        <v>354</v>
      </c>
    </row>
    <row r="199" spans="1:20" s="22" customFormat="1" ht="53.25" customHeight="1" x14ac:dyDescent="0.55000000000000004">
      <c r="B199" s="23">
        <f t="shared" si="2"/>
        <v>194</v>
      </c>
      <c r="C199" s="23"/>
      <c r="D199" s="175"/>
      <c r="E199" s="276"/>
      <c r="F199" s="428" t="s">
        <v>355</v>
      </c>
      <c r="G199" s="434" t="s">
        <v>356</v>
      </c>
      <c r="H199" s="423">
        <v>3</v>
      </c>
      <c r="I199" s="226">
        <v>5</v>
      </c>
      <c r="J199" s="226" t="s">
        <v>64</v>
      </c>
      <c r="K199" s="430"/>
      <c r="L199" s="430"/>
      <c r="M199" s="431"/>
      <c r="N199" s="430"/>
      <c r="O199" s="425">
        <v>9</v>
      </c>
      <c r="P199" s="425" t="s">
        <v>330</v>
      </c>
      <c r="Q199" s="425">
        <v>5000000</v>
      </c>
      <c r="R199" s="49">
        <v>15006</v>
      </c>
      <c r="S199" s="50" t="s">
        <v>325</v>
      </c>
      <c r="T199" s="51" t="s">
        <v>357</v>
      </c>
    </row>
    <row r="200" spans="1:20" s="22" customFormat="1" ht="72" x14ac:dyDescent="0.55000000000000004">
      <c r="B200" s="23">
        <f t="shared" ref="B200:B263" si="3">+B199+1</f>
        <v>195</v>
      </c>
      <c r="C200" s="23"/>
      <c r="D200" s="175"/>
      <c r="E200" s="276"/>
      <c r="F200" s="428" t="s">
        <v>358</v>
      </c>
      <c r="G200" s="434" t="s">
        <v>359</v>
      </c>
      <c r="H200" s="423">
        <v>3</v>
      </c>
      <c r="I200" s="226">
        <v>5</v>
      </c>
      <c r="J200" s="226" t="s">
        <v>64</v>
      </c>
      <c r="K200" s="430"/>
      <c r="L200" s="430"/>
      <c r="M200" s="431"/>
      <c r="N200" s="430"/>
      <c r="O200" s="425">
        <v>6</v>
      </c>
      <c r="P200" s="425" t="s">
        <v>330</v>
      </c>
      <c r="Q200" s="425">
        <v>17800000</v>
      </c>
      <c r="R200" s="49">
        <v>15006</v>
      </c>
      <c r="S200" s="50" t="s">
        <v>325</v>
      </c>
      <c r="T200" s="51" t="s">
        <v>360</v>
      </c>
    </row>
    <row r="201" spans="1:20" s="22" customFormat="1" ht="99" customHeight="1" x14ac:dyDescent="0.2">
      <c r="B201" s="23">
        <f t="shared" si="3"/>
        <v>196</v>
      </c>
      <c r="C201" s="23"/>
      <c r="D201" s="103"/>
      <c r="E201" s="276"/>
      <c r="F201" s="428" t="s">
        <v>361</v>
      </c>
      <c r="G201" s="434" t="s">
        <v>362</v>
      </c>
      <c r="H201" s="423">
        <v>3</v>
      </c>
      <c r="I201" s="226">
        <v>5</v>
      </c>
      <c r="J201" s="226" t="s">
        <v>64</v>
      </c>
      <c r="K201" s="424">
        <v>4</v>
      </c>
      <c r="L201" s="425" t="s">
        <v>330</v>
      </c>
      <c r="M201" s="431">
        <v>75200000</v>
      </c>
      <c r="N201" s="427">
        <v>75200000</v>
      </c>
      <c r="O201" s="425">
        <v>9</v>
      </c>
      <c r="P201" s="425" t="s">
        <v>330</v>
      </c>
      <c r="Q201" s="425">
        <v>18800000</v>
      </c>
      <c r="R201" s="49">
        <v>15006</v>
      </c>
      <c r="S201" s="50" t="s">
        <v>325</v>
      </c>
      <c r="T201" s="51" t="s">
        <v>363</v>
      </c>
    </row>
    <row r="202" spans="1:20" s="22" customFormat="1" ht="48" x14ac:dyDescent="0.2">
      <c r="B202" s="23">
        <f t="shared" si="3"/>
        <v>197</v>
      </c>
      <c r="C202" s="23"/>
      <c r="D202" s="103"/>
      <c r="E202" s="276"/>
      <c r="F202" s="428" t="s">
        <v>364</v>
      </c>
      <c r="G202" s="434" t="s">
        <v>365</v>
      </c>
      <c r="H202" s="423">
        <v>3</v>
      </c>
      <c r="I202" s="226">
        <v>5</v>
      </c>
      <c r="J202" s="226" t="s">
        <v>64</v>
      </c>
      <c r="K202" s="424">
        <v>6</v>
      </c>
      <c r="L202" s="425" t="s">
        <v>330</v>
      </c>
      <c r="M202" s="431">
        <v>54000000</v>
      </c>
      <c r="N202" s="427">
        <v>54000000</v>
      </c>
      <c r="O202" s="425">
        <v>6</v>
      </c>
      <c r="P202" s="425" t="s">
        <v>330</v>
      </c>
      <c r="Q202" s="425">
        <v>9000000</v>
      </c>
      <c r="R202" s="49">
        <v>15006</v>
      </c>
      <c r="S202" s="50" t="s">
        <v>325</v>
      </c>
      <c r="T202" s="51" t="s">
        <v>366</v>
      </c>
    </row>
    <row r="203" spans="1:20" s="22" customFormat="1" ht="50.25" customHeight="1" x14ac:dyDescent="0.2">
      <c r="B203" s="23">
        <f t="shared" si="3"/>
        <v>198</v>
      </c>
      <c r="C203" s="23"/>
      <c r="D203" s="175"/>
      <c r="E203" s="276"/>
      <c r="F203" s="428" t="s">
        <v>367</v>
      </c>
      <c r="G203" s="422" t="s">
        <v>368</v>
      </c>
      <c r="H203" s="423">
        <v>3</v>
      </c>
      <c r="I203" s="226">
        <v>5</v>
      </c>
      <c r="J203" s="226" t="s">
        <v>64</v>
      </c>
      <c r="K203" s="424">
        <v>1</v>
      </c>
      <c r="L203" s="425" t="s">
        <v>330</v>
      </c>
      <c r="M203" s="431">
        <v>12000000</v>
      </c>
      <c r="N203" s="427">
        <v>12000000</v>
      </c>
      <c r="O203" s="425">
        <v>1</v>
      </c>
      <c r="P203" s="425" t="s">
        <v>330</v>
      </c>
      <c r="Q203" s="425">
        <v>12000000</v>
      </c>
      <c r="R203" s="49">
        <v>15006</v>
      </c>
      <c r="S203" s="50" t="s">
        <v>325</v>
      </c>
      <c r="T203" s="51" t="s">
        <v>369</v>
      </c>
    </row>
    <row r="204" spans="1:20" s="22" customFormat="1" x14ac:dyDescent="0.2">
      <c r="B204" s="23">
        <f t="shared" si="3"/>
        <v>199</v>
      </c>
      <c r="C204" s="23"/>
      <c r="D204" s="175"/>
      <c r="E204" s="276"/>
      <c r="F204" s="428" t="s">
        <v>370</v>
      </c>
      <c r="G204" s="422" t="s">
        <v>371</v>
      </c>
      <c r="H204" s="423">
        <v>3</v>
      </c>
      <c r="I204" s="226">
        <v>5</v>
      </c>
      <c r="J204" s="226" t="s">
        <v>64</v>
      </c>
      <c r="K204" s="424">
        <v>1</v>
      </c>
      <c r="L204" s="425" t="s">
        <v>330</v>
      </c>
      <c r="M204" s="431">
        <v>3000000</v>
      </c>
      <c r="N204" s="427">
        <v>3000000</v>
      </c>
      <c r="O204" s="425">
        <v>2</v>
      </c>
      <c r="P204" s="425" t="s">
        <v>330</v>
      </c>
      <c r="Q204" s="425">
        <v>3000000</v>
      </c>
      <c r="R204" s="49">
        <v>15006</v>
      </c>
      <c r="S204" s="50" t="s">
        <v>325</v>
      </c>
      <c r="T204" s="51" t="s">
        <v>372</v>
      </c>
    </row>
    <row r="205" spans="1:20" s="22" customFormat="1" ht="75" customHeight="1" x14ac:dyDescent="0.2">
      <c r="B205" s="23">
        <f t="shared" si="3"/>
        <v>200</v>
      </c>
      <c r="C205" s="23"/>
      <c r="D205" s="175"/>
      <c r="E205" s="276"/>
      <c r="F205" s="435" t="s">
        <v>373</v>
      </c>
      <c r="G205" s="422" t="s">
        <v>374</v>
      </c>
      <c r="H205" s="423">
        <v>3</v>
      </c>
      <c r="I205" s="226">
        <v>5</v>
      </c>
      <c r="J205" s="226" t="s">
        <v>64</v>
      </c>
      <c r="K205" s="424">
        <v>7</v>
      </c>
      <c r="L205" s="425" t="s">
        <v>375</v>
      </c>
      <c r="M205" s="431">
        <v>238000000</v>
      </c>
      <c r="N205" s="427">
        <v>238000000</v>
      </c>
      <c r="O205" s="425">
        <v>5</v>
      </c>
      <c r="P205" s="425" t="s">
        <v>375</v>
      </c>
      <c r="Q205" s="425">
        <v>34000000</v>
      </c>
      <c r="R205" s="49">
        <v>15006</v>
      </c>
      <c r="S205" s="50" t="s">
        <v>325</v>
      </c>
      <c r="T205" s="51" t="s">
        <v>376</v>
      </c>
    </row>
    <row r="206" spans="1:20" s="441" customFormat="1" ht="55.5" customHeight="1" x14ac:dyDescent="0.55000000000000004">
      <c r="A206" s="436"/>
      <c r="B206" s="23">
        <f t="shared" si="3"/>
        <v>201</v>
      </c>
      <c r="C206" s="23"/>
      <c r="D206" s="437"/>
      <c r="E206" s="437"/>
      <c r="F206" s="388" t="s">
        <v>377</v>
      </c>
      <c r="G206" s="422" t="s">
        <v>378</v>
      </c>
      <c r="H206" s="239">
        <v>3</v>
      </c>
      <c r="I206" s="226">
        <v>5</v>
      </c>
      <c r="J206" s="226" t="s">
        <v>64</v>
      </c>
      <c r="K206" s="438">
        <v>2</v>
      </c>
      <c r="L206" s="439" t="s">
        <v>375</v>
      </c>
      <c r="M206" s="298">
        <v>7000000</v>
      </c>
      <c r="N206" s="440">
        <v>35640000</v>
      </c>
      <c r="O206" s="425">
        <v>10</v>
      </c>
      <c r="P206" s="425" t="s">
        <v>330</v>
      </c>
      <c r="Q206" s="425"/>
      <c r="R206" s="49">
        <v>15006</v>
      </c>
      <c r="S206" s="50" t="s">
        <v>325</v>
      </c>
      <c r="T206" s="51" t="s">
        <v>379</v>
      </c>
    </row>
    <row r="207" spans="1:20" s="441" customFormat="1" ht="59.25" customHeight="1" x14ac:dyDescent="0.55000000000000004">
      <c r="A207" s="436"/>
      <c r="B207" s="23">
        <f t="shared" si="3"/>
        <v>202</v>
      </c>
      <c r="C207" s="23"/>
      <c r="D207" s="437"/>
      <c r="E207" s="437"/>
      <c r="F207" s="388" t="s">
        <v>380</v>
      </c>
      <c r="G207" s="422" t="s">
        <v>381</v>
      </c>
      <c r="H207" s="239">
        <v>3</v>
      </c>
      <c r="I207" s="226">
        <v>5</v>
      </c>
      <c r="J207" s="226" t="s">
        <v>64</v>
      </c>
      <c r="K207" s="438">
        <v>9</v>
      </c>
      <c r="L207" s="439" t="s">
        <v>330</v>
      </c>
      <c r="M207" s="298">
        <v>35640000</v>
      </c>
      <c r="N207" s="440">
        <v>9072000</v>
      </c>
      <c r="O207" s="425">
        <v>8</v>
      </c>
      <c r="P207" s="425" t="s">
        <v>330</v>
      </c>
      <c r="Q207" s="425"/>
      <c r="R207" s="49">
        <v>15006</v>
      </c>
      <c r="S207" s="50" t="s">
        <v>325</v>
      </c>
      <c r="T207" s="51" t="s">
        <v>382</v>
      </c>
    </row>
    <row r="208" spans="1:20" s="22" customFormat="1" ht="48" x14ac:dyDescent="0.55000000000000004">
      <c r="B208" s="23">
        <f t="shared" si="3"/>
        <v>203</v>
      </c>
      <c r="C208" s="23"/>
      <c r="D208" s="175"/>
      <c r="E208" s="276"/>
      <c r="F208" s="428" t="s">
        <v>383</v>
      </c>
      <c r="G208" s="434" t="s">
        <v>384</v>
      </c>
      <c r="H208" s="423">
        <v>3</v>
      </c>
      <c r="I208" s="226">
        <v>5</v>
      </c>
      <c r="J208" s="226" t="s">
        <v>64</v>
      </c>
      <c r="K208" s="442"/>
      <c r="L208" s="439"/>
      <c r="M208" s="431"/>
      <c r="N208" s="430"/>
      <c r="O208" s="443">
        <v>32</v>
      </c>
      <c r="P208" s="443" t="s">
        <v>330</v>
      </c>
      <c r="Q208" s="443"/>
      <c r="R208" s="49">
        <v>15006</v>
      </c>
      <c r="S208" s="50" t="s">
        <v>325</v>
      </c>
      <c r="T208" s="51" t="s">
        <v>385</v>
      </c>
    </row>
    <row r="209" spans="1:20" s="22" customFormat="1" ht="48" x14ac:dyDescent="0.55000000000000004">
      <c r="B209" s="23">
        <f t="shared" si="3"/>
        <v>204</v>
      </c>
      <c r="C209" s="23"/>
      <c r="D209" s="175"/>
      <c r="E209" s="276"/>
      <c r="F209" s="428" t="s">
        <v>386</v>
      </c>
      <c r="G209" s="434" t="s">
        <v>387</v>
      </c>
      <c r="H209" s="423">
        <v>3</v>
      </c>
      <c r="I209" s="226">
        <v>5</v>
      </c>
      <c r="J209" s="226" t="s">
        <v>64</v>
      </c>
      <c r="K209" s="442"/>
      <c r="L209" s="430"/>
      <c r="M209" s="431"/>
      <c r="N209" s="430"/>
      <c r="O209" s="443">
        <v>6</v>
      </c>
      <c r="P209" s="443" t="s">
        <v>330</v>
      </c>
      <c r="Q209" s="443"/>
      <c r="R209" s="49">
        <v>15006</v>
      </c>
      <c r="S209" s="50" t="s">
        <v>325</v>
      </c>
      <c r="T209" s="51" t="s">
        <v>388</v>
      </c>
    </row>
    <row r="210" spans="1:20" s="22" customFormat="1" x14ac:dyDescent="0.55000000000000004">
      <c r="B210" s="23">
        <f t="shared" si="3"/>
        <v>205</v>
      </c>
      <c r="C210" s="23"/>
      <c r="D210" s="175"/>
      <c r="E210" s="276"/>
      <c r="F210" s="428" t="s">
        <v>389</v>
      </c>
      <c r="G210" s="434" t="s">
        <v>390</v>
      </c>
      <c r="H210" s="423">
        <v>3</v>
      </c>
      <c r="I210" s="226">
        <v>5</v>
      </c>
      <c r="J210" s="226" t="s">
        <v>64</v>
      </c>
      <c r="K210" s="442"/>
      <c r="L210" s="430"/>
      <c r="M210" s="431"/>
      <c r="N210" s="430"/>
      <c r="O210" s="443">
        <v>259</v>
      </c>
      <c r="P210" s="444" t="s">
        <v>391</v>
      </c>
      <c r="Q210" s="443"/>
      <c r="R210" s="49">
        <v>15006</v>
      </c>
      <c r="S210" s="50" t="s">
        <v>325</v>
      </c>
      <c r="T210" s="51" t="s">
        <v>392</v>
      </c>
    </row>
    <row r="211" spans="1:20" s="22" customFormat="1" x14ac:dyDescent="0.2">
      <c r="B211" s="23">
        <f t="shared" si="3"/>
        <v>206</v>
      </c>
      <c r="C211" s="23"/>
      <c r="D211" s="103"/>
      <c r="E211" s="103"/>
      <c r="F211" s="225" t="s">
        <v>89</v>
      </c>
      <c r="G211" s="445" t="s">
        <v>393</v>
      </c>
      <c r="H211" s="414"/>
      <c r="I211" s="415"/>
      <c r="J211" s="415"/>
      <c r="K211" s="235">
        <v>7</v>
      </c>
      <c r="L211" s="278" t="s">
        <v>328</v>
      </c>
      <c r="M211" s="233"/>
      <c r="N211" s="236">
        <v>202544400</v>
      </c>
      <c r="O211" s="241"/>
      <c r="P211" s="241"/>
      <c r="Q211" s="238"/>
      <c r="R211" s="49">
        <v>15006</v>
      </c>
      <c r="S211" s="50" t="s">
        <v>325</v>
      </c>
      <c r="T211" s="51"/>
    </row>
    <row r="212" spans="1:20" s="441" customFormat="1" ht="81" customHeight="1" x14ac:dyDescent="0.55000000000000004">
      <c r="A212" s="436"/>
      <c r="B212" s="23">
        <f t="shared" si="3"/>
        <v>207</v>
      </c>
      <c r="C212" s="23"/>
      <c r="D212" s="437"/>
      <c r="E212" s="437"/>
      <c r="F212" s="388" t="s">
        <v>394</v>
      </c>
      <c r="G212" s="422" t="s">
        <v>395</v>
      </c>
      <c r="H212" s="239">
        <v>3</v>
      </c>
      <c r="I212" s="226">
        <v>5</v>
      </c>
      <c r="J212" s="226" t="s">
        <v>64</v>
      </c>
      <c r="K212" s="438"/>
      <c r="L212" s="439"/>
      <c r="M212" s="298"/>
      <c r="N212" s="283"/>
      <c r="O212" s="425">
        <v>18</v>
      </c>
      <c r="P212" s="425" t="s">
        <v>396</v>
      </c>
      <c r="Q212" s="446">
        <v>1216000</v>
      </c>
      <c r="R212" s="49">
        <v>15006</v>
      </c>
      <c r="S212" s="50" t="s">
        <v>325</v>
      </c>
      <c r="T212" s="51" t="s">
        <v>397</v>
      </c>
    </row>
    <row r="213" spans="1:20" s="441" customFormat="1" ht="53.25" customHeight="1" x14ac:dyDescent="0.55000000000000004">
      <c r="A213" s="436"/>
      <c r="B213" s="23">
        <f t="shared" si="3"/>
        <v>208</v>
      </c>
      <c r="C213" s="23"/>
      <c r="D213" s="437"/>
      <c r="E213" s="437"/>
      <c r="F213" s="388" t="s">
        <v>398</v>
      </c>
      <c r="G213" s="422" t="s">
        <v>399</v>
      </c>
      <c r="H213" s="239">
        <v>3</v>
      </c>
      <c r="I213" s="226">
        <v>5</v>
      </c>
      <c r="J213" s="226" t="s">
        <v>64</v>
      </c>
      <c r="K213" s="438"/>
      <c r="L213" s="439"/>
      <c r="M213" s="298"/>
      <c r="N213" s="283"/>
      <c r="O213" s="425">
        <v>6</v>
      </c>
      <c r="P213" s="425" t="s">
        <v>375</v>
      </c>
      <c r="Q213" s="446">
        <v>2800000</v>
      </c>
      <c r="R213" s="49">
        <v>15006</v>
      </c>
      <c r="S213" s="50" t="s">
        <v>325</v>
      </c>
      <c r="T213" s="51" t="s">
        <v>400</v>
      </c>
    </row>
    <row r="214" spans="1:20" s="137" customFormat="1" ht="48" x14ac:dyDescent="0.55000000000000004">
      <c r="A214" s="22"/>
      <c r="B214" s="23">
        <f t="shared" si="3"/>
        <v>209</v>
      </c>
      <c r="C214" s="23"/>
      <c r="D214" s="103"/>
      <c r="E214" s="103"/>
      <c r="F214" s="388" t="s">
        <v>401</v>
      </c>
      <c r="G214" s="141" t="s">
        <v>402</v>
      </c>
      <c r="H214" s="23">
        <v>3</v>
      </c>
      <c r="I214" s="226">
        <v>10</v>
      </c>
      <c r="J214" s="226" t="s">
        <v>281</v>
      </c>
      <c r="K214" s="235"/>
      <c r="L214" s="232"/>
      <c r="M214" s="447"/>
      <c r="N214" s="236"/>
      <c r="O214" s="241"/>
      <c r="P214" s="241"/>
      <c r="Q214" s="238"/>
      <c r="R214" s="49">
        <v>15006</v>
      </c>
      <c r="S214" s="50" t="s">
        <v>325</v>
      </c>
      <c r="T214" s="51" t="s">
        <v>403</v>
      </c>
    </row>
    <row r="215" spans="1:20" s="137" customFormat="1" ht="48" x14ac:dyDescent="0.55000000000000004">
      <c r="A215" s="22"/>
      <c r="B215" s="23">
        <f t="shared" si="3"/>
        <v>210</v>
      </c>
      <c r="C215" s="23"/>
      <c r="D215" s="103"/>
      <c r="E215" s="103"/>
      <c r="F215" s="388" t="s">
        <v>404</v>
      </c>
      <c r="G215" s="154" t="s">
        <v>405</v>
      </c>
      <c r="H215" s="448">
        <v>3</v>
      </c>
      <c r="I215" s="240">
        <v>9</v>
      </c>
      <c r="J215" s="240" t="s">
        <v>76</v>
      </c>
      <c r="K215" s="235"/>
      <c r="L215" s="232"/>
      <c r="M215" s="447"/>
      <c r="N215" s="236"/>
      <c r="O215" s="241"/>
      <c r="P215" s="241"/>
      <c r="Q215" s="238"/>
      <c r="R215" s="49">
        <v>15006</v>
      </c>
      <c r="S215" s="50" t="s">
        <v>325</v>
      </c>
      <c r="T215" s="51" t="s">
        <v>406</v>
      </c>
    </row>
    <row r="216" spans="1:20" s="137" customFormat="1" ht="26.25" customHeight="1" x14ac:dyDescent="0.55000000000000004">
      <c r="A216" s="22"/>
      <c r="B216" s="23">
        <f t="shared" si="3"/>
        <v>211</v>
      </c>
      <c r="C216" s="23"/>
      <c r="D216" s="103"/>
      <c r="E216" s="103"/>
      <c r="F216" s="388" t="s">
        <v>407</v>
      </c>
      <c r="G216" s="154" t="s">
        <v>408</v>
      </c>
      <c r="H216" s="448">
        <v>3</v>
      </c>
      <c r="I216" s="240">
        <v>9</v>
      </c>
      <c r="J216" s="240" t="s">
        <v>76</v>
      </c>
      <c r="K216" s="235"/>
      <c r="L216" s="232"/>
      <c r="M216" s="447"/>
      <c r="N216" s="236"/>
      <c r="O216" s="241"/>
      <c r="P216" s="241"/>
      <c r="Q216" s="238"/>
      <c r="R216" s="49">
        <v>15006</v>
      </c>
      <c r="S216" s="50" t="s">
        <v>325</v>
      </c>
      <c r="T216" s="51" t="s">
        <v>409</v>
      </c>
    </row>
    <row r="217" spans="1:20" s="137" customFormat="1" ht="48" x14ac:dyDescent="0.55000000000000004">
      <c r="A217" s="22"/>
      <c r="B217" s="23">
        <f t="shared" si="3"/>
        <v>212</v>
      </c>
      <c r="C217" s="23"/>
      <c r="D217" s="103"/>
      <c r="E217" s="103"/>
      <c r="F217" s="388" t="s">
        <v>410</v>
      </c>
      <c r="G217" s="154" t="s">
        <v>411</v>
      </c>
      <c r="H217" s="448">
        <v>3</v>
      </c>
      <c r="I217" s="240">
        <v>9</v>
      </c>
      <c r="J217" s="240" t="s">
        <v>76</v>
      </c>
      <c r="K217" s="235"/>
      <c r="L217" s="232"/>
      <c r="M217" s="447"/>
      <c r="N217" s="236"/>
      <c r="O217" s="241">
        <v>2</v>
      </c>
      <c r="P217" s="241" t="s">
        <v>375</v>
      </c>
      <c r="Q217" s="238"/>
      <c r="R217" s="49">
        <v>15006</v>
      </c>
      <c r="S217" s="50" t="s">
        <v>325</v>
      </c>
      <c r="T217" s="51" t="s">
        <v>412</v>
      </c>
    </row>
    <row r="218" spans="1:20" s="137" customFormat="1" ht="48" x14ac:dyDescent="0.55000000000000004">
      <c r="A218" s="22"/>
      <c r="B218" s="23">
        <f t="shared" si="3"/>
        <v>213</v>
      </c>
      <c r="C218" s="23"/>
      <c r="D218" s="103"/>
      <c r="E218" s="103"/>
      <c r="F218" s="388" t="s">
        <v>413</v>
      </c>
      <c r="G218" s="154" t="s">
        <v>414</v>
      </c>
      <c r="H218" s="448">
        <v>3</v>
      </c>
      <c r="I218" s="240">
        <v>9</v>
      </c>
      <c r="J218" s="240" t="s">
        <v>76</v>
      </c>
      <c r="K218" s="235"/>
      <c r="L218" s="232"/>
      <c r="M218" s="447"/>
      <c r="N218" s="236"/>
      <c r="O218" s="241">
        <v>2</v>
      </c>
      <c r="P218" s="241" t="s">
        <v>375</v>
      </c>
      <c r="Q218" s="238"/>
      <c r="R218" s="49">
        <v>15006</v>
      </c>
      <c r="S218" s="50" t="s">
        <v>325</v>
      </c>
      <c r="T218" s="51" t="s">
        <v>415</v>
      </c>
    </row>
    <row r="219" spans="1:20" s="137" customFormat="1" ht="48" x14ac:dyDescent="0.55000000000000004">
      <c r="A219" s="22"/>
      <c r="B219" s="23">
        <f t="shared" si="3"/>
        <v>214</v>
      </c>
      <c r="C219" s="23"/>
      <c r="D219" s="103"/>
      <c r="E219" s="103"/>
      <c r="F219" s="388" t="s">
        <v>416</v>
      </c>
      <c r="G219" s="154" t="s">
        <v>417</v>
      </c>
      <c r="H219" s="448">
        <v>3</v>
      </c>
      <c r="I219" s="240">
        <v>9</v>
      </c>
      <c r="J219" s="240" t="s">
        <v>76</v>
      </c>
      <c r="K219" s="235"/>
      <c r="L219" s="232"/>
      <c r="M219" s="447"/>
      <c r="N219" s="236"/>
      <c r="O219" s="241">
        <v>1</v>
      </c>
      <c r="P219" s="241" t="s">
        <v>375</v>
      </c>
      <c r="Q219" s="238"/>
      <c r="R219" s="49">
        <v>15006</v>
      </c>
      <c r="S219" s="50" t="s">
        <v>325</v>
      </c>
      <c r="T219" s="51" t="s">
        <v>418</v>
      </c>
    </row>
    <row r="220" spans="1:20" s="137" customFormat="1" x14ac:dyDescent="0.55000000000000004">
      <c r="A220" s="22"/>
      <c r="B220" s="23">
        <f t="shared" si="3"/>
        <v>215</v>
      </c>
      <c r="C220" s="23"/>
      <c r="D220" s="103"/>
      <c r="E220" s="103"/>
      <c r="F220" s="449" t="s">
        <v>419</v>
      </c>
      <c r="G220" s="154" t="s">
        <v>420</v>
      </c>
      <c r="H220" s="448">
        <v>3</v>
      </c>
      <c r="I220" s="240">
        <v>9</v>
      </c>
      <c r="J220" s="240" t="s">
        <v>76</v>
      </c>
      <c r="K220" s="235"/>
      <c r="L220" s="232"/>
      <c r="M220" s="447"/>
      <c r="N220" s="236"/>
      <c r="O220" s="241">
        <v>4</v>
      </c>
      <c r="P220" s="241" t="s">
        <v>375</v>
      </c>
      <c r="Q220" s="238"/>
      <c r="R220" s="49">
        <v>15006</v>
      </c>
      <c r="S220" s="50" t="s">
        <v>325</v>
      </c>
      <c r="T220" s="51" t="s">
        <v>421</v>
      </c>
    </row>
    <row r="221" spans="1:20" s="137" customFormat="1" ht="48" x14ac:dyDescent="0.55000000000000004">
      <c r="A221" s="22"/>
      <c r="B221" s="23">
        <f t="shared" si="3"/>
        <v>216</v>
      </c>
      <c r="C221" s="23"/>
      <c r="D221" s="103"/>
      <c r="E221" s="103"/>
      <c r="F221" s="388" t="s">
        <v>422</v>
      </c>
      <c r="G221" s="154" t="s">
        <v>423</v>
      </c>
      <c r="H221" s="448">
        <v>3</v>
      </c>
      <c r="I221" s="240">
        <v>9</v>
      </c>
      <c r="J221" s="240" t="s">
        <v>76</v>
      </c>
      <c r="K221" s="235"/>
      <c r="L221" s="232"/>
      <c r="M221" s="447"/>
      <c r="N221" s="236"/>
      <c r="O221" s="241">
        <v>10</v>
      </c>
      <c r="P221" s="241" t="s">
        <v>375</v>
      </c>
      <c r="Q221" s="238"/>
      <c r="R221" s="49">
        <v>15006</v>
      </c>
      <c r="S221" s="50" t="s">
        <v>325</v>
      </c>
      <c r="T221" s="51" t="s">
        <v>424</v>
      </c>
    </row>
    <row r="222" spans="1:20" x14ac:dyDescent="0.55000000000000004">
      <c r="B222" s="23">
        <f t="shared" si="3"/>
        <v>217</v>
      </c>
      <c r="C222" s="23"/>
      <c r="D222" s="265"/>
      <c r="E222" s="266"/>
      <c r="F222" s="266"/>
      <c r="G222" s="267" t="s">
        <v>425</v>
      </c>
      <c r="H222" s="318"/>
      <c r="I222" s="350">
        <v>5</v>
      </c>
      <c r="J222" s="350" t="s">
        <v>64</v>
      </c>
      <c r="K222" s="351"/>
      <c r="L222" s="318"/>
      <c r="M222" s="319"/>
      <c r="N222" s="320">
        <v>168503000</v>
      </c>
      <c r="O222" s="274"/>
      <c r="P222" s="274"/>
      <c r="Q222" s="275"/>
      <c r="R222" s="49">
        <v>15006</v>
      </c>
      <c r="S222" s="50" t="s">
        <v>325</v>
      </c>
      <c r="T222" s="51"/>
    </row>
    <row r="223" spans="1:20" s="137" customFormat="1" x14ac:dyDescent="0.55000000000000004">
      <c r="A223" s="22"/>
      <c r="B223" s="23">
        <f t="shared" si="3"/>
        <v>218</v>
      </c>
      <c r="C223" s="23"/>
      <c r="D223" s="103"/>
      <c r="E223" s="103"/>
      <c r="F223" s="450" t="s">
        <v>91</v>
      </c>
      <c r="G223" s="451" t="s">
        <v>426</v>
      </c>
      <c r="H223" s="452"/>
      <c r="I223" s="453"/>
      <c r="J223" s="453"/>
      <c r="K223" s="454"/>
      <c r="L223" s="455"/>
      <c r="M223" s="456"/>
      <c r="N223" s="457">
        <v>128076000</v>
      </c>
      <c r="O223" s="458"/>
      <c r="P223" s="458"/>
      <c r="Q223" s="459"/>
      <c r="R223" s="49">
        <v>15006</v>
      </c>
      <c r="S223" s="50" t="s">
        <v>325</v>
      </c>
      <c r="T223" s="51"/>
    </row>
    <row r="224" spans="1:20" s="137" customFormat="1" ht="54" customHeight="1" x14ac:dyDescent="0.55000000000000004">
      <c r="A224" s="22"/>
      <c r="B224" s="23">
        <f t="shared" si="3"/>
        <v>219</v>
      </c>
      <c r="C224" s="23"/>
      <c r="D224" s="103"/>
      <c r="E224" s="460"/>
      <c r="F224" s="461" t="s">
        <v>147</v>
      </c>
      <c r="G224" s="330" t="s">
        <v>427</v>
      </c>
      <c r="H224" s="23">
        <v>3</v>
      </c>
      <c r="I224" s="226"/>
      <c r="J224" s="226" t="s">
        <v>428</v>
      </c>
      <c r="K224" s="462">
        <v>105</v>
      </c>
      <c r="L224" s="414" t="s">
        <v>429</v>
      </c>
      <c r="M224" s="122"/>
      <c r="N224" s="463">
        <v>115521000</v>
      </c>
      <c r="O224" s="464"/>
      <c r="P224" s="464"/>
      <c r="Q224" s="465"/>
      <c r="R224" s="49">
        <v>15006</v>
      </c>
      <c r="S224" s="50" t="s">
        <v>325</v>
      </c>
      <c r="T224" s="51"/>
    </row>
    <row r="225" spans="1:20" s="137" customFormat="1" ht="77.25" customHeight="1" x14ac:dyDescent="0.55000000000000004">
      <c r="A225" s="22"/>
      <c r="B225" s="23">
        <f t="shared" si="3"/>
        <v>220</v>
      </c>
      <c r="C225" s="23"/>
      <c r="D225" s="103"/>
      <c r="E225" s="460"/>
      <c r="F225" s="388" t="s">
        <v>430</v>
      </c>
      <c r="G225" s="330" t="s">
        <v>431</v>
      </c>
      <c r="H225" s="23">
        <v>3</v>
      </c>
      <c r="I225" s="226"/>
      <c r="J225" s="226" t="s">
        <v>64</v>
      </c>
      <c r="K225" s="462"/>
      <c r="L225" s="414"/>
      <c r="M225" s="122"/>
      <c r="N225" s="463"/>
      <c r="O225" s="464">
        <v>1</v>
      </c>
      <c r="P225" s="464" t="s">
        <v>429</v>
      </c>
      <c r="Q225" s="465"/>
      <c r="R225" s="49">
        <v>15006</v>
      </c>
      <c r="S225" s="50" t="s">
        <v>325</v>
      </c>
      <c r="T225" s="51" t="s">
        <v>432</v>
      </c>
    </row>
    <row r="226" spans="1:20" s="137" customFormat="1" ht="61.5" customHeight="1" x14ac:dyDescent="0.55000000000000004">
      <c r="A226" s="22"/>
      <c r="B226" s="23">
        <f t="shared" si="3"/>
        <v>221</v>
      </c>
      <c r="C226" s="23"/>
      <c r="D226" s="103"/>
      <c r="E226" s="460"/>
      <c r="F226" s="388" t="s">
        <v>231</v>
      </c>
      <c r="G226" s="330" t="s">
        <v>433</v>
      </c>
      <c r="H226" s="23">
        <v>3</v>
      </c>
      <c r="I226" s="226"/>
      <c r="J226" s="226" t="s">
        <v>64</v>
      </c>
      <c r="K226" s="462"/>
      <c r="L226" s="414"/>
      <c r="M226" s="122"/>
      <c r="N226" s="463"/>
      <c r="O226" s="464">
        <v>1</v>
      </c>
      <c r="P226" s="464" t="s">
        <v>429</v>
      </c>
      <c r="Q226" s="465"/>
      <c r="R226" s="49">
        <v>15006</v>
      </c>
      <c r="S226" s="50" t="s">
        <v>325</v>
      </c>
      <c r="T226" s="51" t="s">
        <v>434</v>
      </c>
    </row>
    <row r="227" spans="1:20" s="137" customFormat="1" ht="79.5" customHeight="1" x14ac:dyDescent="0.55000000000000004">
      <c r="A227" s="22"/>
      <c r="B227" s="23">
        <f t="shared" si="3"/>
        <v>222</v>
      </c>
      <c r="C227" s="23"/>
      <c r="D227" s="103"/>
      <c r="E227" s="460"/>
      <c r="F227" s="388" t="s">
        <v>233</v>
      </c>
      <c r="G227" s="330" t="s">
        <v>435</v>
      </c>
      <c r="H227" s="23">
        <v>3</v>
      </c>
      <c r="I227" s="226"/>
      <c r="J227" s="226" t="s">
        <v>64</v>
      </c>
      <c r="K227" s="462"/>
      <c r="L227" s="414"/>
      <c r="M227" s="122"/>
      <c r="N227" s="463"/>
      <c r="O227" s="464">
        <v>1</v>
      </c>
      <c r="P227" s="464" t="s">
        <v>429</v>
      </c>
      <c r="Q227" s="465"/>
      <c r="R227" s="49">
        <v>15006</v>
      </c>
      <c r="S227" s="50" t="s">
        <v>325</v>
      </c>
      <c r="T227" s="51" t="s">
        <v>436</v>
      </c>
    </row>
    <row r="228" spans="1:20" s="137" customFormat="1" ht="75" customHeight="1" x14ac:dyDescent="0.55000000000000004">
      <c r="A228" s="22"/>
      <c r="B228" s="23">
        <f t="shared" si="3"/>
        <v>223</v>
      </c>
      <c r="C228" s="23"/>
      <c r="D228" s="103"/>
      <c r="E228" s="460"/>
      <c r="F228" s="461" t="s">
        <v>149</v>
      </c>
      <c r="G228" s="330" t="s">
        <v>437</v>
      </c>
      <c r="H228" s="23">
        <v>3</v>
      </c>
      <c r="I228" s="226"/>
      <c r="J228" s="226" t="s">
        <v>64</v>
      </c>
      <c r="K228" s="462"/>
      <c r="L228" s="414"/>
      <c r="M228" s="122"/>
      <c r="N228" s="463"/>
      <c r="O228" s="464">
        <v>1</v>
      </c>
      <c r="P228" s="464" t="s">
        <v>429</v>
      </c>
      <c r="Q228" s="465"/>
      <c r="R228" s="49">
        <v>15006</v>
      </c>
      <c r="S228" s="50" t="s">
        <v>325</v>
      </c>
      <c r="T228" s="51" t="s">
        <v>438</v>
      </c>
    </row>
    <row r="229" spans="1:20" s="137" customFormat="1" ht="79.5" customHeight="1" x14ac:dyDescent="0.55000000000000004">
      <c r="A229" s="22"/>
      <c r="B229" s="23">
        <f t="shared" si="3"/>
        <v>224</v>
      </c>
      <c r="C229" s="23"/>
      <c r="D229" s="103"/>
      <c r="E229" s="460"/>
      <c r="F229" s="461" t="s">
        <v>153</v>
      </c>
      <c r="G229" s="330" t="s">
        <v>439</v>
      </c>
      <c r="H229" s="23">
        <v>3</v>
      </c>
      <c r="I229" s="226"/>
      <c r="J229" s="226" t="s">
        <v>64</v>
      </c>
      <c r="K229" s="462"/>
      <c r="L229" s="414"/>
      <c r="M229" s="122"/>
      <c r="N229" s="463"/>
      <c r="O229" s="464">
        <v>1</v>
      </c>
      <c r="P229" s="464" t="s">
        <v>429</v>
      </c>
      <c r="Q229" s="465"/>
      <c r="R229" s="49">
        <v>15006</v>
      </c>
      <c r="S229" s="50" t="s">
        <v>325</v>
      </c>
      <c r="T229" s="51" t="s">
        <v>440</v>
      </c>
    </row>
    <row r="230" spans="1:20" s="137" customFormat="1" ht="30.75" customHeight="1" x14ac:dyDescent="0.55000000000000004">
      <c r="A230" s="22"/>
      <c r="B230" s="23">
        <f t="shared" si="3"/>
        <v>225</v>
      </c>
      <c r="C230" s="23"/>
      <c r="D230" s="103"/>
      <c r="E230" s="460"/>
      <c r="F230" s="466" t="s">
        <v>93</v>
      </c>
      <c r="G230" s="467" t="s">
        <v>441</v>
      </c>
      <c r="H230" s="468">
        <v>3</v>
      </c>
      <c r="I230" s="469"/>
      <c r="J230" s="469"/>
      <c r="K230" s="470"/>
      <c r="L230" s="471"/>
      <c r="M230" s="472"/>
      <c r="N230" s="473"/>
      <c r="O230" s="474"/>
      <c r="P230" s="474"/>
      <c r="Q230" s="475"/>
      <c r="R230" s="49">
        <v>15006</v>
      </c>
      <c r="S230" s="50" t="s">
        <v>325</v>
      </c>
      <c r="T230" s="51"/>
    </row>
    <row r="231" spans="1:20" s="137" customFormat="1" ht="59.25" customHeight="1" x14ac:dyDescent="0.55000000000000004">
      <c r="A231" s="22"/>
      <c r="B231" s="23">
        <f t="shared" si="3"/>
        <v>226</v>
      </c>
      <c r="C231" s="23"/>
      <c r="D231" s="103"/>
      <c r="E231" s="460"/>
      <c r="F231" s="461" t="s">
        <v>147</v>
      </c>
      <c r="G231" s="330" t="s">
        <v>442</v>
      </c>
      <c r="H231" s="23">
        <v>3</v>
      </c>
      <c r="I231" s="226"/>
      <c r="J231" s="226" t="s">
        <v>64</v>
      </c>
      <c r="K231" s="462"/>
      <c r="L231" s="414"/>
      <c r="M231" s="122"/>
      <c r="N231" s="463"/>
      <c r="O231" s="464"/>
      <c r="P231" s="464"/>
      <c r="Q231" s="465"/>
      <c r="R231" s="49">
        <v>15006</v>
      </c>
      <c r="S231" s="50" t="s">
        <v>325</v>
      </c>
      <c r="T231" s="51"/>
    </row>
    <row r="232" spans="1:20" s="137" customFormat="1" ht="74.25" customHeight="1" x14ac:dyDescent="0.55000000000000004">
      <c r="A232" s="22"/>
      <c r="B232" s="23">
        <f t="shared" si="3"/>
        <v>227</v>
      </c>
      <c r="C232" s="23"/>
      <c r="D232" s="103"/>
      <c r="E232" s="460"/>
      <c r="F232" s="461"/>
      <c r="G232" s="330" t="s">
        <v>443</v>
      </c>
      <c r="H232" s="23">
        <v>3</v>
      </c>
      <c r="I232" s="226"/>
      <c r="J232" s="226" t="s">
        <v>64</v>
      </c>
      <c r="K232" s="462"/>
      <c r="L232" s="414"/>
      <c r="M232" s="122"/>
      <c r="N232" s="463"/>
      <c r="O232" s="464">
        <v>1</v>
      </c>
      <c r="P232" s="464" t="s">
        <v>429</v>
      </c>
      <c r="Q232" s="465"/>
      <c r="R232" s="49">
        <v>15006</v>
      </c>
      <c r="S232" s="50" t="s">
        <v>325</v>
      </c>
      <c r="T232" s="51" t="s">
        <v>444</v>
      </c>
    </row>
    <row r="233" spans="1:20" s="137" customFormat="1" ht="33" customHeight="1" x14ac:dyDescent="0.55000000000000004">
      <c r="A233" s="22"/>
      <c r="B233" s="23">
        <f t="shared" si="3"/>
        <v>228</v>
      </c>
      <c r="C233" s="23"/>
      <c r="D233" s="103"/>
      <c r="E233" s="103"/>
      <c r="F233" s="466" t="s">
        <v>95</v>
      </c>
      <c r="G233" s="467" t="s">
        <v>445</v>
      </c>
      <c r="H233" s="468">
        <v>3</v>
      </c>
      <c r="I233" s="469"/>
      <c r="J233" s="469"/>
      <c r="K233" s="470"/>
      <c r="L233" s="471"/>
      <c r="M233" s="472"/>
      <c r="N233" s="473"/>
      <c r="O233" s="474"/>
      <c r="P233" s="474"/>
      <c r="Q233" s="475"/>
      <c r="R233" s="49">
        <v>15006</v>
      </c>
      <c r="S233" s="50" t="s">
        <v>325</v>
      </c>
      <c r="T233" s="51"/>
    </row>
    <row r="234" spans="1:20" s="137" customFormat="1" ht="54.75" customHeight="1" x14ac:dyDescent="0.55000000000000004">
      <c r="A234" s="22"/>
      <c r="B234" s="23">
        <f t="shared" si="3"/>
        <v>229</v>
      </c>
      <c r="C234" s="23"/>
      <c r="D234" s="103"/>
      <c r="E234" s="103"/>
      <c r="F234" s="461" t="s">
        <v>147</v>
      </c>
      <c r="G234" s="330" t="s">
        <v>446</v>
      </c>
      <c r="H234" s="23">
        <v>3</v>
      </c>
      <c r="I234" s="226"/>
      <c r="J234" s="226" t="s">
        <v>64</v>
      </c>
      <c r="K234" s="462"/>
      <c r="L234" s="414"/>
      <c r="M234" s="122"/>
      <c r="N234" s="463"/>
      <c r="O234" s="464"/>
      <c r="P234" s="464"/>
      <c r="Q234" s="465"/>
      <c r="R234" s="49">
        <v>15006</v>
      </c>
      <c r="S234" s="50" t="s">
        <v>325</v>
      </c>
      <c r="T234" s="51"/>
    </row>
    <row r="235" spans="1:20" s="137" customFormat="1" ht="62.25" customHeight="1" x14ac:dyDescent="0.55000000000000004">
      <c r="A235" s="22"/>
      <c r="B235" s="23">
        <f t="shared" si="3"/>
        <v>230</v>
      </c>
      <c r="C235" s="23"/>
      <c r="D235" s="103"/>
      <c r="E235" s="103"/>
      <c r="F235" s="388" t="s">
        <v>430</v>
      </c>
      <c r="G235" s="330" t="s">
        <v>447</v>
      </c>
      <c r="H235" s="23">
        <v>3</v>
      </c>
      <c r="I235" s="226"/>
      <c r="J235" s="226" t="s">
        <v>64</v>
      </c>
      <c r="K235" s="462"/>
      <c r="L235" s="414"/>
      <c r="M235" s="122"/>
      <c r="N235" s="463"/>
      <c r="O235" s="464">
        <v>1</v>
      </c>
      <c r="P235" s="464" t="s">
        <v>429</v>
      </c>
      <c r="Q235" s="465"/>
      <c r="R235" s="49">
        <v>15006</v>
      </c>
      <c r="S235" s="50" t="s">
        <v>325</v>
      </c>
      <c r="T235" s="51" t="s">
        <v>448</v>
      </c>
    </row>
    <row r="236" spans="1:20" s="137" customFormat="1" ht="54.75" customHeight="1" x14ac:dyDescent="0.55000000000000004">
      <c r="A236" s="22"/>
      <c r="B236" s="23">
        <f t="shared" si="3"/>
        <v>231</v>
      </c>
      <c r="C236" s="23"/>
      <c r="D236" s="103"/>
      <c r="E236" s="103"/>
      <c r="F236" s="388"/>
      <c r="G236" s="330" t="s">
        <v>449</v>
      </c>
      <c r="H236" s="23">
        <v>3</v>
      </c>
      <c r="I236" s="226"/>
      <c r="J236" s="226" t="s">
        <v>64</v>
      </c>
      <c r="K236" s="462"/>
      <c r="L236" s="414"/>
      <c r="M236" s="122"/>
      <c r="N236" s="463"/>
      <c r="O236" s="464">
        <v>1</v>
      </c>
      <c r="P236" s="464" t="s">
        <v>429</v>
      </c>
      <c r="Q236" s="465"/>
      <c r="R236" s="49">
        <v>15006</v>
      </c>
      <c r="S236" s="50" t="s">
        <v>325</v>
      </c>
      <c r="T236" s="51"/>
    </row>
    <row r="237" spans="1:20" s="137" customFormat="1" ht="78.75" customHeight="1" x14ac:dyDescent="0.55000000000000004">
      <c r="A237" s="22"/>
      <c r="B237" s="23">
        <f t="shared" si="3"/>
        <v>232</v>
      </c>
      <c r="C237" s="23"/>
      <c r="D237" s="103"/>
      <c r="E237" s="103"/>
      <c r="F237" s="388" t="s">
        <v>231</v>
      </c>
      <c r="G237" s="330" t="s">
        <v>450</v>
      </c>
      <c r="H237" s="23">
        <v>3</v>
      </c>
      <c r="I237" s="226"/>
      <c r="J237" s="226" t="s">
        <v>64</v>
      </c>
      <c r="K237" s="462"/>
      <c r="L237" s="414"/>
      <c r="M237" s="122"/>
      <c r="N237" s="463"/>
      <c r="O237" s="464">
        <v>1</v>
      </c>
      <c r="P237" s="464" t="s">
        <v>429</v>
      </c>
      <c r="Q237" s="465"/>
      <c r="R237" s="49">
        <v>15006</v>
      </c>
      <c r="S237" s="50" t="s">
        <v>325</v>
      </c>
      <c r="T237" s="51" t="s">
        <v>451</v>
      </c>
    </row>
    <row r="238" spans="1:20" s="137" customFormat="1" ht="80.25" customHeight="1" x14ac:dyDescent="0.55000000000000004">
      <c r="A238" s="22"/>
      <c r="B238" s="23">
        <f t="shared" si="3"/>
        <v>233</v>
      </c>
      <c r="C238" s="23"/>
      <c r="D238" s="103"/>
      <c r="E238" s="103"/>
      <c r="F238" s="388"/>
      <c r="G238" s="330" t="s">
        <v>452</v>
      </c>
      <c r="H238" s="23">
        <v>3</v>
      </c>
      <c r="I238" s="226"/>
      <c r="J238" s="226" t="s">
        <v>64</v>
      </c>
      <c r="K238" s="462"/>
      <c r="L238" s="414"/>
      <c r="M238" s="122"/>
      <c r="N238" s="463"/>
      <c r="O238" s="464">
        <v>1</v>
      </c>
      <c r="P238" s="464" t="s">
        <v>429</v>
      </c>
      <c r="Q238" s="465"/>
      <c r="R238" s="49">
        <v>15006</v>
      </c>
      <c r="S238" s="50" t="s">
        <v>325</v>
      </c>
      <c r="T238" s="51"/>
    </row>
    <row r="239" spans="1:20" s="137" customFormat="1" ht="57.75" customHeight="1" x14ac:dyDescent="0.55000000000000004">
      <c r="A239" s="22"/>
      <c r="B239" s="23">
        <f t="shared" si="3"/>
        <v>234</v>
      </c>
      <c r="C239" s="23"/>
      <c r="D239" s="103"/>
      <c r="E239" s="103"/>
      <c r="F239" s="388" t="s">
        <v>233</v>
      </c>
      <c r="G239" s="330" t="s">
        <v>453</v>
      </c>
      <c r="H239" s="23">
        <v>3</v>
      </c>
      <c r="I239" s="226"/>
      <c r="J239" s="226" t="s">
        <v>64</v>
      </c>
      <c r="K239" s="462"/>
      <c r="L239" s="414"/>
      <c r="M239" s="122"/>
      <c r="N239" s="463"/>
      <c r="O239" s="464">
        <v>3</v>
      </c>
      <c r="P239" s="464" t="s">
        <v>429</v>
      </c>
      <c r="Q239" s="465"/>
      <c r="R239" s="49">
        <v>15006</v>
      </c>
      <c r="S239" s="50" t="s">
        <v>325</v>
      </c>
      <c r="T239" s="51" t="s">
        <v>454</v>
      </c>
    </row>
    <row r="240" spans="1:20" s="137" customFormat="1" ht="75" customHeight="1" x14ac:dyDescent="0.55000000000000004">
      <c r="A240" s="22"/>
      <c r="B240" s="23">
        <f t="shared" si="3"/>
        <v>235</v>
      </c>
      <c r="C240" s="23"/>
      <c r="D240" s="103"/>
      <c r="E240" s="103"/>
      <c r="F240" s="388"/>
      <c r="G240" s="330" t="s">
        <v>455</v>
      </c>
      <c r="H240" s="23">
        <v>3</v>
      </c>
      <c r="I240" s="226"/>
      <c r="J240" s="226" t="s">
        <v>64</v>
      </c>
      <c r="K240" s="462"/>
      <c r="L240" s="414"/>
      <c r="M240" s="122"/>
      <c r="N240" s="463"/>
      <c r="O240" s="464">
        <v>1</v>
      </c>
      <c r="P240" s="464" t="s">
        <v>429</v>
      </c>
      <c r="Q240" s="465"/>
      <c r="R240" s="49">
        <v>15006</v>
      </c>
      <c r="S240" s="50" t="s">
        <v>325</v>
      </c>
      <c r="T240" s="51"/>
    </row>
    <row r="241" spans="1:20" s="137" customFormat="1" ht="52.5" customHeight="1" x14ac:dyDescent="0.55000000000000004">
      <c r="A241" s="22"/>
      <c r="B241" s="23">
        <f t="shared" si="3"/>
        <v>236</v>
      </c>
      <c r="C241" s="23"/>
      <c r="D241" s="103"/>
      <c r="E241" s="103"/>
      <c r="F241" s="388"/>
      <c r="G241" s="330" t="s">
        <v>456</v>
      </c>
      <c r="H241" s="23">
        <v>3</v>
      </c>
      <c r="I241" s="226"/>
      <c r="J241" s="226" t="s">
        <v>64</v>
      </c>
      <c r="K241" s="462"/>
      <c r="L241" s="414"/>
      <c r="M241" s="122"/>
      <c r="N241" s="463"/>
      <c r="O241" s="464">
        <v>1</v>
      </c>
      <c r="P241" s="464" t="s">
        <v>429</v>
      </c>
      <c r="Q241" s="465"/>
      <c r="R241" s="49">
        <v>15006</v>
      </c>
      <c r="S241" s="50" t="s">
        <v>325</v>
      </c>
      <c r="T241" s="51"/>
    </row>
    <row r="242" spans="1:20" s="137" customFormat="1" ht="84" customHeight="1" x14ac:dyDescent="0.55000000000000004">
      <c r="A242" s="22"/>
      <c r="B242" s="23">
        <f t="shared" si="3"/>
        <v>237</v>
      </c>
      <c r="C242" s="23"/>
      <c r="D242" s="103"/>
      <c r="E242" s="103"/>
      <c r="F242" s="388"/>
      <c r="G242" s="330" t="s">
        <v>457</v>
      </c>
      <c r="H242" s="23">
        <v>3</v>
      </c>
      <c r="I242" s="226"/>
      <c r="J242" s="226" t="s">
        <v>64</v>
      </c>
      <c r="K242" s="462"/>
      <c r="L242" s="414"/>
      <c r="M242" s="122"/>
      <c r="N242" s="463"/>
      <c r="O242" s="464">
        <v>1</v>
      </c>
      <c r="P242" s="464" t="s">
        <v>429</v>
      </c>
      <c r="Q242" s="465"/>
      <c r="R242" s="49">
        <v>15006</v>
      </c>
      <c r="S242" s="50" t="s">
        <v>325</v>
      </c>
      <c r="T242" s="51"/>
    </row>
    <row r="243" spans="1:20" s="137" customFormat="1" ht="76.5" customHeight="1" x14ac:dyDescent="0.55000000000000004">
      <c r="A243" s="22"/>
      <c r="B243" s="23">
        <f t="shared" si="3"/>
        <v>238</v>
      </c>
      <c r="C243" s="23"/>
      <c r="D243" s="103"/>
      <c r="E243" s="103"/>
      <c r="F243" s="388" t="s">
        <v>235</v>
      </c>
      <c r="G243" s="330" t="s">
        <v>458</v>
      </c>
      <c r="H243" s="23">
        <v>3</v>
      </c>
      <c r="I243" s="226"/>
      <c r="J243" s="226" t="s">
        <v>64</v>
      </c>
      <c r="K243" s="462"/>
      <c r="L243" s="414"/>
      <c r="M243" s="122"/>
      <c r="N243" s="463"/>
      <c r="O243" s="464">
        <v>6</v>
      </c>
      <c r="P243" s="464" t="s">
        <v>429</v>
      </c>
      <c r="Q243" s="465"/>
      <c r="R243" s="49">
        <v>15006</v>
      </c>
      <c r="S243" s="50" t="s">
        <v>325</v>
      </c>
      <c r="T243" s="51" t="s">
        <v>459</v>
      </c>
    </row>
    <row r="244" spans="1:20" s="137" customFormat="1" ht="99.75" customHeight="1" x14ac:dyDescent="0.55000000000000004">
      <c r="A244" s="22"/>
      <c r="B244" s="23">
        <f t="shared" si="3"/>
        <v>239</v>
      </c>
      <c r="C244" s="23"/>
      <c r="D244" s="103"/>
      <c r="E244" s="103"/>
      <c r="F244" s="388"/>
      <c r="G244" s="330" t="s">
        <v>460</v>
      </c>
      <c r="H244" s="23">
        <v>3</v>
      </c>
      <c r="I244" s="226"/>
      <c r="J244" s="226" t="s">
        <v>64</v>
      </c>
      <c r="K244" s="462"/>
      <c r="L244" s="414"/>
      <c r="M244" s="122"/>
      <c r="N244" s="463"/>
      <c r="O244" s="464">
        <v>1</v>
      </c>
      <c r="P244" s="464" t="s">
        <v>429</v>
      </c>
      <c r="Q244" s="465"/>
      <c r="R244" s="49">
        <v>15006</v>
      </c>
      <c r="S244" s="50" t="s">
        <v>325</v>
      </c>
      <c r="T244" s="51"/>
    </row>
    <row r="245" spans="1:20" s="137" customFormat="1" ht="81.75" customHeight="1" x14ac:dyDescent="0.55000000000000004">
      <c r="A245" s="22"/>
      <c r="B245" s="23">
        <f t="shared" si="3"/>
        <v>240</v>
      </c>
      <c r="C245" s="23"/>
      <c r="D245" s="103"/>
      <c r="E245" s="103"/>
      <c r="F245" s="388"/>
      <c r="G245" s="330" t="s">
        <v>461</v>
      </c>
      <c r="H245" s="23">
        <v>3</v>
      </c>
      <c r="I245" s="226"/>
      <c r="J245" s="226" t="s">
        <v>64</v>
      </c>
      <c r="K245" s="462"/>
      <c r="L245" s="414"/>
      <c r="M245" s="122"/>
      <c r="N245" s="463"/>
      <c r="O245" s="464">
        <v>1</v>
      </c>
      <c r="P245" s="464" t="s">
        <v>429</v>
      </c>
      <c r="Q245" s="465"/>
      <c r="R245" s="49">
        <v>15006</v>
      </c>
      <c r="S245" s="50" t="s">
        <v>325</v>
      </c>
      <c r="T245" s="51"/>
    </row>
    <row r="246" spans="1:20" s="137" customFormat="1" ht="105.75" customHeight="1" x14ac:dyDescent="0.55000000000000004">
      <c r="A246" s="22"/>
      <c r="B246" s="23">
        <f t="shared" si="3"/>
        <v>241</v>
      </c>
      <c r="C246" s="23"/>
      <c r="D246" s="103"/>
      <c r="E246" s="103"/>
      <c r="F246" s="388"/>
      <c r="G246" s="330" t="s">
        <v>462</v>
      </c>
      <c r="H246" s="23">
        <v>3</v>
      </c>
      <c r="I246" s="226"/>
      <c r="J246" s="226" t="s">
        <v>64</v>
      </c>
      <c r="K246" s="462"/>
      <c r="L246" s="414"/>
      <c r="M246" s="122"/>
      <c r="N246" s="463"/>
      <c r="O246" s="464">
        <v>1</v>
      </c>
      <c r="P246" s="464" t="s">
        <v>429</v>
      </c>
      <c r="Q246" s="465"/>
      <c r="R246" s="49">
        <v>15006</v>
      </c>
      <c r="S246" s="50" t="s">
        <v>325</v>
      </c>
      <c r="T246" s="51"/>
    </row>
    <row r="247" spans="1:20" s="137" customFormat="1" ht="85.5" customHeight="1" x14ac:dyDescent="0.55000000000000004">
      <c r="A247" s="22"/>
      <c r="B247" s="23">
        <f t="shared" si="3"/>
        <v>242</v>
      </c>
      <c r="C247" s="23"/>
      <c r="D247" s="103"/>
      <c r="E247" s="103"/>
      <c r="F247" s="388"/>
      <c r="G247" s="330" t="s">
        <v>463</v>
      </c>
      <c r="H247" s="23">
        <v>3</v>
      </c>
      <c r="I247" s="226"/>
      <c r="J247" s="226" t="s">
        <v>64</v>
      </c>
      <c r="K247" s="462"/>
      <c r="L247" s="414"/>
      <c r="M247" s="122"/>
      <c r="N247" s="463"/>
      <c r="O247" s="464">
        <v>1</v>
      </c>
      <c r="P247" s="464" t="s">
        <v>429</v>
      </c>
      <c r="Q247" s="465"/>
      <c r="R247" s="49">
        <v>15006</v>
      </c>
      <c r="S247" s="50" t="s">
        <v>325</v>
      </c>
      <c r="T247" s="51"/>
    </row>
    <row r="248" spans="1:20" s="137" customFormat="1" ht="81.75" customHeight="1" x14ac:dyDescent="0.55000000000000004">
      <c r="A248" s="22"/>
      <c r="B248" s="23">
        <f t="shared" si="3"/>
        <v>243</v>
      </c>
      <c r="C248" s="23"/>
      <c r="D248" s="103"/>
      <c r="E248" s="103"/>
      <c r="F248" s="388"/>
      <c r="G248" s="330" t="s">
        <v>464</v>
      </c>
      <c r="H248" s="23">
        <v>3</v>
      </c>
      <c r="I248" s="226"/>
      <c r="J248" s="226" t="s">
        <v>64</v>
      </c>
      <c r="K248" s="462"/>
      <c r="L248" s="414"/>
      <c r="M248" s="122"/>
      <c r="N248" s="463"/>
      <c r="O248" s="464">
        <v>1</v>
      </c>
      <c r="P248" s="464" t="s">
        <v>429</v>
      </c>
      <c r="Q248" s="465"/>
      <c r="R248" s="49">
        <v>15006</v>
      </c>
      <c r="S248" s="50" t="s">
        <v>325</v>
      </c>
      <c r="T248" s="51"/>
    </row>
    <row r="249" spans="1:20" s="137" customFormat="1" ht="104.25" customHeight="1" x14ac:dyDescent="0.55000000000000004">
      <c r="A249" s="22"/>
      <c r="B249" s="23">
        <f t="shared" si="3"/>
        <v>244</v>
      </c>
      <c r="C249" s="23"/>
      <c r="D249" s="103"/>
      <c r="E249" s="103"/>
      <c r="F249" s="388"/>
      <c r="G249" s="330" t="s">
        <v>465</v>
      </c>
      <c r="H249" s="23">
        <v>3</v>
      </c>
      <c r="I249" s="226"/>
      <c r="J249" s="226" t="s">
        <v>64</v>
      </c>
      <c r="K249" s="462"/>
      <c r="L249" s="414"/>
      <c r="M249" s="122"/>
      <c r="N249" s="463"/>
      <c r="O249" s="464">
        <v>1</v>
      </c>
      <c r="P249" s="464" t="s">
        <v>429</v>
      </c>
      <c r="Q249" s="465"/>
      <c r="R249" s="49">
        <v>15006</v>
      </c>
      <c r="S249" s="50" t="s">
        <v>325</v>
      </c>
      <c r="T249" s="51"/>
    </row>
    <row r="250" spans="1:20" s="137" customFormat="1" ht="36" customHeight="1" x14ac:dyDescent="0.55000000000000004">
      <c r="A250" s="22"/>
      <c r="B250" s="23">
        <f t="shared" si="3"/>
        <v>245</v>
      </c>
      <c r="C250" s="23"/>
      <c r="D250" s="476"/>
      <c r="E250" s="476"/>
      <c r="F250" s="466" t="s">
        <v>98</v>
      </c>
      <c r="G250" s="467" t="s">
        <v>466</v>
      </c>
      <c r="H250" s="468">
        <v>3</v>
      </c>
      <c r="I250" s="469"/>
      <c r="J250" s="469"/>
      <c r="K250" s="470"/>
      <c r="L250" s="471"/>
      <c r="M250" s="472"/>
      <c r="N250" s="473"/>
      <c r="O250" s="474"/>
      <c r="P250" s="474"/>
      <c r="Q250" s="475"/>
      <c r="R250" s="49">
        <v>15006</v>
      </c>
      <c r="S250" s="50" t="s">
        <v>325</v>
      </c>
      <c r="T250" s="51"/>
    </row>
    <row r="251" spans="1:20" s="137" customFormat="1" ht="56.25" customHeight="1" x14ac:dyDescent="0.55000000000000004">
      <c r="A251" s="22"/>
      <c r="B251" s="23">
        <f t="shared" si="3"/>
        <v>246</v>
      </c>
      <c r="C251" s="23"/>
      <c r="D251" s="103"/>
      <c r="E251" s="103"/>
      <c r="F251" s="461" t="s">
        <v>147</v>
      </c>
      <c r="G251" s="330" t="s">
        <v>467</v>
      </c>
      <c r="H251" s="23">
        <v>3</v>
      </c>
      <c r="I251" s="226"/>
      <c r="J251" s="226"/>
      <c r="K251" s="462"/>
      <c r="L251" s="414"/>
      <c r="M251" s="122"/>
      <c r="N251" s="463"/>
      <c r="O251" s="464"/>
      <c r="P251" s="464"/>
      <c r="Q251" s="465"/>
      <c r="R251" s="49">
        <v>15006</v>
      </c>
      <c r="S251" s="50" t="s">
        <v>325</v>
      </c>
      <c r="T251" s="51"/>
    </row>
    <row r="252" spans="1:20" s="137" customFormat="1" ht="81.75" customHeight="1" x14ac:dyDescent="0.55000000000000004">
      <c r="A252" s="22"/>
      <c r="B252" s="23">
        <f t="shared" si="3"/>
        <v>247</v>
      </c>
      <c r="C252" s="23"/>
      <c r="D252" s="103"/>
      <c r="E252" s="103"/>
      <c r="F252" s="388" t="s">
        <v>430</v>
      </c>
      <c r="G252" s="330" t="s">
        <v>468</v>
      </c>
      <c r="H252" s="23">
        <v>3</v>
      </c>
      <c r="I252" s="226"/>
      <c r="J252" s="226" t="s">
        <v>64</v>
      </c>
      <c r="K252" s="462"/>
      <c r="L252" s="414"/>
      <c r="M252" s="122"/>
      <c r="N252" s="463"/>
      <c r="O252" s="464">
        <v>1</v>
      </c>
      <c r="P252" s="464" t="s">
        <v>429</v>
      </c>
      <c r="Q252" s="465"/>
      <c r="R252" s="49">
        <v>15006</v>
      </c>
      <c r="S252" s="50" t="s">
        <v>325</v>
      </c>
      <c r="T252" s="51" t="s">
        <v>469</v>
      </c>
    </row>
    <row r="253" spans="1:20" s="137" customFormat="1" ht="78.75" customHeight="1" x14ac:dyDescent="0.55000000000000004">
      <c r="A253" s="22"/>
      <c r="B253" s="23">
        <f t="shared" si="3"/>
        <v>248</v>
      </c>
      <c r="C253" s="23"/>
      <c r="D253" s="103"/>
      <c r="E253" s="103"/>
      <c r="F253" s="388"/>
      <c r="G253" s="330" t="s">
        <v>470</v>
      </c>
      <c r="H253" s="23">
        <v>3</v>
      </c>
      <c r="I253" s="226"/>
      <c r="J253" s="226" t="s">
        <v>64</v>
      </c>
      <c r="K253" s="462"/>
      <c r="L253" s="414"/>
      <c r="M253" s="122"/>
      <c r="N253" s="463"/>
      <c r="O253" s="464">
        <v>1</v>
      </c>
      <c r="P253" s="464" t="s">
        <v>429</v>
      </c>
      <c r="Q253" s="465"/>
      <c r="R253" s="49">
        <v>15006</v>
      </c>
      <c r="S253" s="50" t="s">
        <v>325</v>
      </c>
      <c r="T253" s="51"/>
    </row>
    <row r="254" spans="1:20" s="137" customFormat="1" ht="81.75" customHeight="1" x14ac:dyDescent="0.55000000000000004">
      <c r="A254" s="22"/>
      <c r="B254" s="23">
        <f t="shared" si="3"/>
        <v>249</v>
      </c>
      <c r="C254" s="23"/>
      <c r="D254" s="103"/>
      <c r="E254" s="103"/>
      <c r="F254" s="388" t="s">
        <v>231</v>
      </c>
      <c r="G254" s="330" t="s">
        <v>471</v>
      </c>
      <c r="H254" s="23">
        <v>3</v>
      </c>
      <c r="I254" s="226"/>
      <c r="J254" s="226" t="s">
        <v>64</v>
      </c>
      <c r="K254" s="462"/>
      <c r="L254" s="414"/>
      <c r="M254" s="122"/>
      <c r="N254" s="463"/>
      <c r="O254" s="464">
        <v>1</v>
      </c>
      <c r="P254" s="464" t="s">
        <v>429</v>
      </c>
      <c r="Q254" s="465"/>
      <c r="R254" s="49">
        <v>15006</v>
      </c>
      <c r="S254" s="50" t="s">
        <v>325</v>
      </c>
      <c r="T254" s="51" t="s">
        <v>472</v>
      </c>
    </row>
    <row r="255" spans="1:20" s="137" customFormat="1" ht="81.75" customHeight="1" x14ac:dyDescent="0.55000000000000004">
      <c r="A255" s="22"/>
      <c r="B255" s="23">
        <f t="shared" si="3"/>
        <v>250</v>
      </c>
      <c r="C255" s="23"/>
      <c r="D255" s="103"/>
      <c r="E255" s="103"/>
      <c r="F255" s="388"/>
      <c r="G255" s="330" t="s">
        <v>473</v>
      </c>
      <c r="H255" s="23">
        <v>3</v>
      </c>
      <c r="I255" s="226"/>
      <c r="J255" s="226" t="s">
        <v>64</v>
      </c>
      <c r="K255" s="462"/>
      <c r="L255" s="414"/>
      <c r="M255" s="122"/>
      <c r="N255" s="463"/>
      <c r="O255" s="464">
        <v>1</v>
      </c>
      <c r="P255" s="464" t="s">
        <v>429</v>
      </c>
      <c r="Q255" s="465"/>
      <c r="R255" s="49">
        <v>15006</v>
      </c>
      <c r="S255" s="50" t="s">
        <v>325</v>
      </c>
      <c r="T255" s="51"/>
    </row>
    <row r="256" spans="1:20" s="137" customFormat="1" ht="81.75" customHeight="1" x14ac:dyDescent="0.55000000000000004">
      <c r="A256" s="22"/>
      <c r="B256" s="23">
        <f t="shared" si="3"/>
        <v>251</v>
      </c>
      <c r="C256" s="23"/>
      <c r="D256" s="103"/>
      <c r="E256" s="103"/>
      <c r="F256" s="388" t="s">
        <v>233</v>
      </c>
      <c r="G256" s="330" t="s">
        <v>474</v>
      </c>
      <c r="H256" s="23">
        <v>3</v>
      </c>
      <c r="I256" s="226"/>
      <c r="J256" s="226" t="s">
        <v>64</v>
      </c>
      <c r="K256" s="462"/>
      <c r="L256" s="414"/>
      <c r="M256" s="122"/>
      <c r="N256" s="463"/>
      <c r="O256" s="464">
        <v>8</v>
      </c>
      <c r="P256" s="464" t="s">
        <v>429</v>
      </c>
      <c r="Q256" s="465"/>
      <c r="R256" s="49">
        <v>15006</v>
      </c>
      <c r="S256" s="50" t="s">
        <v>325</v>
      </c>
      <c r="T256" s="51" t="s">
        <v>475</v>
      </c>
    </row>
    <row r="257" spans="1:20" s="137" customFormat="1" ht="70.5" customHeight="1" x14ac:dyDescent="0.55000000000000004">
      <c r="A257" s="22"/>
      <c r="B257" s="23">
        <f t="shared" si="3"/>
        <v>252</v>
      </c>
      <c r="C257" s="23"/>
      <c r="D257" s="103"/>
      <c r="E257" s="103"/>
      <c r="F257" s="388"/>
      <c r="G257" s="330" t="s">
        <v>476</v>
      </c>
      <c r="H257" s="23">
        <v>3</v>
      </c>
      <c r="I257" s="226"/>
      <c r="J257" s="226" t="s">
        <v>64</v>
      </c>
      <c r="K257" s="462"/>
      <c r="L257" s="414"/>
      <c r="M257" s="122"/>
      <c r="N257" s="463"/>
      <c r="O257" s="464">
        <v>1</v>
      </c>
      <c r="P257" s="464" t="s">
        <v>429</v>
      </c>
      <c r="Q257" s="465"/>
      <c r="R257" s="49">
        <v>15006</v>
      </c>
      <c r="S257" s="50" t="s">
        <v>325</v>
      </c>
      <c r="T257" s="51"/>
    </row>
    <row r="258" spans="1:20" s="137" customFormat="1" ht="81.75" customHeight="1" x14ac:dyDescent="0.55000000000000004">
      <c r="A258" s="22"/>
      <c r="B258" s="23">
        <f t="shared" si="3"/>
        <v>253</v>
      </c>
      <c r="C258" s="23"/>
      <c r="D258" s="103"/>
      <c r="E258" s="103"/>
      <c r="F258" s="388"/>
      <c r="G258" s="330" t="s">
        <v>477</v>
      </c>
      <c r="H258" s="23">
        <v>3</v>
      </c>
      <c r="I258" s="226"/>
      <c r="J258" s="226" t="s">
        <v>64</v>
      </c>
      <c r="K258" s="462"/>
      <c r="L258" s="414"/>
      <c r="M258" s="122"/>
      <c r="N258" s="463"/>
      <c r="O258" s="464">
        <v>1</v>
      </c>
      <c r="P258" s="464" t="s">
        <v>429</v>
      </c>
      <c r="Q258" s="465"/>
      <c r="R258" s="49">
        <v>15006</v>
      </c>
      <c r="S258" s="50" t="s">
        <v>325</v>
      </c>
      <c r="T258" s="51"/>
    </row>
    <row r="259" spans="1:20" s="137" customFormat="1" ht="81.75" customHeight="1" x14ac:dyDescent="0.55000000000000004">
      <c r="A259" s="22"/>
      <c r="B259" s="23">
        <f t="shared" si="3"/>
        <v>254</v>
      </c>
      <c r="C259" s="23"/>
      <c r="D259" s="103"/>
      <c r="E259" s="103"/>
      <c r="F259" s="388"/>
      <c r="G259" s="330" t="s">
        <v>478</v>
      </c>
      <c r="H259" s="23">
        <v>3</v>
      </c>
      <c r="I259" s="226"/>
      <c r="J259" s="226" t="s">
        <v>64</v>
      </c>
      <c r="K259" s="462"/>
      <c r="L259" s="414"/>
      <c r="M259" s="122"/>
      <c r="N259" s="463"/>
      <c r="O259" s="464">
        <v>1</v>
      </c>
      <c r="P259" s="464" t="s">
        <v>429</v>
      </c>
      <c r="Q259" s="465"/>
      <c r="R259" s="49">
        <v>15006</v>
      </c>
      <c r="S259" s="50" t="s">
        <v>325</v>
      </c>
      <c r="T259" s="51"/>
    </row>
    <row r="260" spans="1:20" s="137" customFormat="1" ht="81.75" customHeight="1" x14ac:dyDescent="0.55000000000000004">
      <c r="A260" s="22"/>
      <c r="B260" s="23">
        <f t="shared" si="3"/>
        <v>255</v>
      </c>
      <c r="C260" s="23"/>
      <c r="D260" s="103"/>
      <c r="E260" s="103"/>
      <c r="F260" s="388"/>
      <c r="G260" s="330" t="s">
        <v>479</v>
      </c>
      <c r="H260" s="23">
        <v>3</v>
      </c>
      <c r="I260" s="226"/>
      <c r="J260" s="226" t="s">
        <v>64</v>
      </c>
      <c r="K260" s="462"/>
      <c r="L260" s="414"/>
      <c r="M260" s="122"/>
      <c r="N260" s="463"/>
      <c r="O260" s="464">
        <v>1</v>
      </c>
      <c r="P260" s="464" t="s">
        <v>429</v>
      </c>
      <c r="Q260" s="465"/>
      <c r="R260" s="49">
        <v>15006</v>
      </c>
      <c r="S260" s="50" t="s">
        <v>325</v>
      </c>
      <c r="T260" s="51"/>
    </row>
    <row r="261" spans="1:20" s="137" customFormat="1" ht="98.25" customHeight="1" x14ac:dyDescent="0.55000000000000004">
      <c r="A261" s="22"/>
      <c r="B261" s="23">
        <f t="shared" si="3"/>
        <v>256</v>
      </c>
      <c r="C261" s="23"/>
      <c r="D261" s="103"/>
      <c r="E261" s="103"/>
      <c r="F261" s="388"/>
      <c r="G261" s="330" t="s">
        <v>480</v>
      </c>
      <c r="H261" s="23">
        <v>3</v>
      </c>
      <c r="I261" s="226"/>
      <c r="J261" s="226" t="s">
        <v>64</v>
      </c>
      <c r="K261" s="462"/>
      <c r="L261" s="414"/>
      <c r="M261" s="122"/>
      <c r="N261" s="463"/>
      <c r="O261" s="464">
        <v>1</v>
      </c>
      <c r="P261" s="464" t="s">
        <v>429</v>
      </c>
      <c r="Q261" s="465"/>
      <c r="R261" s="49">
        <v>15006</v>
      </c>
      <c r="S261" s="50" t="s">
        <v>325</v>
      </c>
      <c r="T261" s="51"/>
    </row>
    <row r="262" spans="1:20" s="137" customFormat="1" ht="81.75" customHeight="1" x14ac:dyDescent="0.55000000000000004">
      <c r="A262" s="22"/>
      <c r="B262" s="23">
        <f t="shared" si="3"/>
        <v>257</v>
      </c>
      <c r="C262" s="23"/>
      <c r="D262" s="103"/>
      <c r="E262" s="103"/>
      <c r="F262" s="388"/>
      <c r="G262" s="330" t="s">
        <v>481</v>
      </c>
      <c r="H262" s="23">
        <v>3</v>
      </c>
      <c r="I262" s="226"/>
      <c r="J262" s="226" t="s">
        <v>64</v>
      </c>
      <c r="K262" s="462"/>
      <c r="L262" s="414"/>
      <c r="M262" s="122"/>
      <c r="N262" s="463"/>
      <c r="O262" s="464">
        <v>1</v>
      </c>
      <c r="P262" s="464" t="s">
        <v>429</v>
      </c>
      <c r="Q262" s="465"/>
      <c r="R262" s="49">
        <v>15006</v>
      </c>
      <c r="S262" s="50" t="s">
        <v>325</v>
      </c>
      <c r="T262" s="51"/>
    </row>
    <row r="263" spans="1:20" s="137" customFormat="1" ht="81.75" customHeight="1" x14ac:dyDescent="0.55000000000000004">
      <c r="A263" s="22"/>
      <c r="B263" s="23">
        <f t="shared" si="3"/>
        <v>258</v>
      </c>
      <c r="C263" s="23"/>
      <c r="D263" s="103"/>
      <c r="E263" s="103"/>
      <c r="F263" s="388"/>
      <c r="G263" s="330" t="s">
        <v>482</v>
      </c>
      <c r="H263" s="23">
        <v>3</v>
      </c>
      <c r="I263" s="226"/>
      <c r="J263" s="226" t="s">
        <v>64</v>
      </c>
      <c r="K263" s="462"/>
      <c r="L263" s="414"/>
      <c r="M263" s="122"/>
      <c r="N263" s="463"/>
      <c r="O263" s="464">
        <v>1</v>
      </c>
      <c r="P263" s="464" t="s">
        <v>429</v>
      </c>
      <c r="Q263" s="465"/>
      <c r="R263" s="49">
        <v>15006</v>
      </c>
      <c r="S263" s="50" t="s">
        <v>325</v>
      </c>
      <c r="T263" s="51"/>
    </row>
    <row r="264" spans="1:20" s="137" customFormat="1" ht="81.75" customHeight="1" x14ac:dyDescent="0.55000000000000004">
      <c r="A264" s="22"/>
      <c r="B264" s="23">
        <f t="shared" ref="B264:B327" si="4">+B263+1</f>
        <v>259</v>
      </c>
      <c r="C264" s="23"/>
      <c r="D264" s="103"/>
      <c r="E264" s="103"/>
      <c r="F264" s="388"/>
      <c r="G264" s="330" t="s">
        <v>483</v>
      </c>
      <c r="H264" s="23">
        <v>3</v>
      </c>
      <c r="I264" s="226"/>
      <c r="J264" s="226" t="s">
        <v>64</v>
      </c>
      <c r="K264" s="462"/>
      <c r="L264" s="414"/>
      <c r="M264" s="122"/>
      <c r="N264" s="463"/>
      <c r="O264" s="464">
        <v>1</v>
      </c>
      <c r="P264" s="464" t="s">
        <v>429</v>
      </c>
      <c r="Q264" s="465"/>
      <c r="R264" s="49">
        <v>15006</v>
      </c>
      <c r="S264" s="50" t="s">
        <v>325</v>
      </c>
      <c r="T264" s="51"/>
    </row>
    <row r="265" spans="1:20" s="137" customFormat="1" ht="96" customHeight="1" x14ac:dyDescent="0.55000000000000004">
      <c r="A265" s="22"/>
      <c r="B265" s="23">
        <f t="shared" si="4"/>
        <v>260</v>
      </c>
      <c r="C265" s="23"/>
      <c r="D265" s="103"/>
      <c r="E265" s="103"/>
      <c r="F265" s="388" t="s">
        <v>235</v>
      </c>
      <c r="G265" s="330" t="s">
        <v>484</v>
      </c>
      <c r="H265" s="23">
        <v>3</v>
      </c>
      <c r="I265" s="226"/>
      <c r="J265" s="226" t="s">
        <v>64</v>
      </c>
      <c r="K265" s="462"/>
      <c r="L265" s="414"/>
      <c r="M265" s="122"/>
      <c r="N265" s="463"/>
      <c r="O265" s="464">
        <v>2</v>
      </c>
      <c r="P265" s="464" t="s">
        <v>429</v>
      </c>
      <c r="Q265" s="465"/>
      <c r="R265" s="49">
        <v>15006</v>
      </c>
      <c r="S265" s="50" t="s">
        <v>325</v>
      </c>
      <c r="T265" s="51" t="s">
        <v>485</v>
      </c>
    </row>
    <row r="266" spans="1:20" s="137" customFormat="1" ht="81.75" customHeight="1" x14ac:dyDescent="0.55000000000000004">
      <c r="A266" s="22"/>
      <c r="B266" s="23">
        <f t="shared" si="4"/>
        <v>261</v>
      </c>
      <c r="C266" s="23"/>
      <c r="D266" s="103"/>
      <c r="E266" s="103"/>
      <c r="F266" s="388"/>
      <c r="G266" s="330" t="s">
        <v>486</v>
      </c>
      <c r="H266" s="23">
        <v>3</v>
      </c>
      <c r="I266" s="226"/>
      <c r="J266" s="226" t="s">
        <v>64</v>
      </c>
      <c r="K266" s="462"/>
      <c r="L266" s="414"/>
      <c r="M266" s="122"/>
      <c r="N266" s="463"/>
      <c r="O266" s="464">
        <v>1</v>
      </c>
      <c r="P266" s="464" t="s">
        <v>429</v>
      </c>
      <c r="Q266" s="465"/>
      <c r="R266" s="49">
        <v>15006</v>
      </c>
      <c r="S266" s="50" t="s">
        <v>325</v>
      </c>
      <c r="T266" s="51"/>
    </row>
    <row r="267" spans="1:20" s="137" customFormat="1" ht="70.5" customHeight="1" x14ac:dyDescent="0.55000000000000004">
      <c r="A267" s="22"/>
      <c r="B267" s="23">
        <f t="shared" si="4"/>
        <v>262</v>
      </c>
      <c r="C267" s="23"/>
      <c r="D267" s="103"/>
      <c r="E267" s="103"/>
      <c r="F267" s="388"/>
      <c r="G267" s="330" t="s">
        <v>487</v>
      </c>
      <c r="H267" s="23">
        <v>3</v>
      </c>
      <c r="I267" s="226"/>
      <c r="J267" s="226" t="s">
        <v>64</v>
      </c>
      <c r="K267" s="462"/>
      <c r="L267" s="414"/>
      <c r="M267" s="122"/>
      <c r="N267" s="463"/>
      <c r="O267" s="464">
        <v>1</v>
      </c>
      <c r="P267" s="464" t="s">
        <v>429</v>
      </c>
      <c r="Q267" s="465"/>
      <c r="R267" s="49">
        <v>15006</v>
      </c>
      <c r="S267" s="50" t="s">
        <v>325</v>
      </c>
      <c r="T267" s="51"/>
    </row>
    <row r="268" spans="1:20" s="137" customFormat="1" ht="99.75" customHeight="1" x14ac:dyDescent="0.55000000000000004">
      <c r="A268" s="22"/>
      <c r="B268" s="23">
        <f t="shared" si="4"/>
        <v>263</v>
      </c>
      <c r="C268" s="23"/>
      <c r="D268" s="103"/>
      <c r="E268" s="103"/>
      <c r="F268" s="388" t="s">
        <v>237</v>
      </c>
      <c r="G268" s="330" t="s">
        <v>488</v>
      </c>
      <c r="H268" s="23">
        <v>3</v>
      </c>
      <c r="I268" s="226"/>
      <c r="J268" s="226" t="s">
        <v>64</v>
      </c>
      <c r="K268" s="462"/>
      <c r="L268" s="414"/>
      <c r="M268" s="122"/>
      <c r="N268" s="463"/>
      <c r="O268" s="464">
        <v>2</v>
      </c>
      <c r="P268" s="464" t="s">
        <v>429</v>
      </c>
      <c r="Q268" s="465"/>
      <c r="R268" s="49">
        <v>15006</v>
      </c>
      <c r="S268" s="50" t="s">
        <v>325</v>
      </c>
      <c r="T268" s="51" t="s">
        <v>489</v>
      </c>
    </row>
    <row r="269" spans="1:20" s="137" customFormat="1" ht="75" customHeight="1" x14ac:dyDescent="0.55000000000000004">
      <c r="A269" s="22"/>
      <c r="B269" s="23">
        <f t="shared" si="4"/>
        <v>264</v>
      </c>
      <c r="C269" s="23"/>
      <c r="D269" s="103"/>
      <c r="E269" s="103"/>
      <c r="F269" s="388"/>
      <c r="G269" s="330" t="s">
        <v>490</v>
      </c>
      <c r="H269" s="23">
        <v>3</v>
      </c>
      <c r="I269" s="226"/>
      <c r="J269" s="226" t="s">
        <v>64</v>
      </c>
      <c r="K269" s="462"/>
      <c r="L269" s="414"/>
      <c r="M269" s="122"/>
      <c r="N269" s="463"/>
      <c r="O269" s="464">
        <v>1</v>
      </c>
      <c r="P269" s="464" t="s">
        <v>429</v>
      </c>
      <c r="Q269" s="465"/>
      <c r="R269" s="49">
        <v>15006</v>
      </c>
      <c r="S269" s="50" t="s">
        <v>325</v>
      </c>
      <c r="T269" s="51"/>
    </row>
    <row r="270" spans="1:20" s="137" customFormat="1" ht="80.25" customHeight="1" x14ac:dyDescent="0.55000000000000004">
      <c r="A270" s="22"/>
      <c r="B270" s="23">
        <f t="shared" si="4"/>
        <v>265</v>
      </c>
      <c r="C270" s="23"/>
      <c r="D270" s="103"/>
      <c r="E270" s="103"/>
      <c r="F270" s="388"/>
      <c r="G270" s="330" t="s">
        <v>491</v>
      </c>
      <c r="H270" s="23">
        <v>3</v>
      </c>
      <c r="I270" s="226"/>
      <c r="J270" s="226" t="s">
        <v>64</v>
      </c>
      <c r="K270" s="462"/>
      <c r="L270" s="414"/>
      <c r="M270" s="122"/>
      <c r="N270" s="463"/>
      <c r="O270" s="464">
        <v>1</v>
      </c>
      <c r="P270" s="464" t="s">
        <v>429</v>
      </c>
      <c r="Q270" s="465"/>
      <c r="R270" s="49">
        <v>15006</v>
      </c>
      <c r="S270" s="50" t="s">
        <v>325</v>
      </c>
      <c r="T270" s="51"/>
    </row>
    <row r="271" spans="1:20" s="137" customFormat="1" ht="88.5" customHeight="1" x14ac:dyDescent="0.55000000000000004">
      <c r="A271" s="22"/>
      <c r="B271" s="23">
        <f t="shared" si="4"/>
        <v>266</v>
      </c>
      <c r="C271" s="23"/>
      <c r="D271" s="103"/>
      <c r="E271" s="103"/>
      <c r="F271" s="388" t="s">
        <v>239</v>
      </c>
      <c r="G271" s="330" t="s">
        <v>492</v>
      </c>
      <c r="H271" s="23">
        <v>3</v>
      </c>
      <c r="I271" s="226"/>
      <c r="J271" s="226" t="s">
        <v>64</v>
      </c>
      <c r="K271" s="462"/>
      <c r="L271" s="414"/>
      <c r="M271" s="122"/>
      <c r="N271" s="463"/>
      <c r="O271" s="464">
        <v>5</v>
      </c>
      <c r="P271" s="464" t="s">
        <v>429</v>
      </c>
      <c r="Q271" s="465"/>
      <c r="R271" s="49">
        <v>15006</v>
      </c>
      <c r="S271" s="50" t="s">
        <v>325</v>
      </c>
      <c r="T271" s="51" t="s">
        <v>493</v>
      </c>
    </row>
    <row r="272" spans="1:20" s="137" customFormat="1" ht="78.75" customHeight="1" x14ac:dyDescent="0.55000000000000004">
      <c r="A272" s="22"/>
      <c r="B272" s="23">
        <f t="shared" si="4"/>
        <v>267</v>
      </c>
      <c r="C272" s="23"/>
      <c r="D272" s="103"/>
      <c r="E272" s="103"/>
      <c r="F272" s="388"/>
      <c r="G272" s="330" t="s">
        <v>494</v>
      </c>
      <c r="H272" s="23">
        <v>3</v>
      </c>
      <c r="I272" s="226"/>
      <c r="J272" s="226" t="s">
        <v>64</v>
      </c>
      <c r="K272" s="462"/>
      <c r="L272" s="414"/>
      <c r="M272" s="122"/>
      <c r="N272" s="463"/>
      <c r="O272" s="464">
        <v>1</v>
      </c>
      <c r="P272" s="464" t="s">
        <v>429</v>
      </c>
      <c r="Q272" s="465"/>
      <c r="R272" s="49">
        <v>15006</v>
      </c>
      <c r="S272" s="50" t="s">
        <v>325</v>
      </c>
      <c r="T272" s="51"/>
    </row>
    <row r="273" spans="1:20" s="137" customFormat="1" ht="81.75" customHeight="1" x14ac:dyDescent="0.55000000000000004">
      <c r="A273" s="22"/>
      <c r="B273" s="23">
        <f t="shared" si="4"/>
        <v>268</v>
      </c>
      <c r="C273" s="23"/>
      <c r="D273" s="103"/>
      <c r="E273" s="103"/>
      <c r="F273" s="388"/>
      <c r="G273" s="330" t="s">
        <v>495</v>
      </c>
      <c r="H273" s="23">
        <v>3</v>
      </c>
      <c r="I273" s="226"/>
      <c r="J273" s="226" t="s">
        <v>64</v>
      </c>
      <c r="K273" s="462"/>
      <c r="L273" s="414"/>
      <c r="M273" s="122"/>
      <c r="N273" s="463"/>
      <c r="O273" s="464">
        <v>1</v>
      </c>
      <c r="P273" s="464" t="s">
        <v>429</v>
      </c>
      <c r="Q273" s="465"/>
      <c r="R273" s="49">
        <v>15006</v>
      </c>
      <c r="S273" s="50" t="s">
        <v>325</v>
      </c>
      <c r="T273" s="51"/>
    </row>
    <row r="274" spans="1:20" s="137" customFormat="1" ht="81.75" customHeight="1" x14ac:dyDescent="0.55000000000000004">
      <c r="A274" s="22"/>
      <c r="B274" s="23">
        <f t="shared" si="4"/>
        <v>269</v>
      </c>
      <c r="C274" s="23"/>
      <c r="D274" s="103"/>
      <c r="E274" s="103"/>
      <c r="F274" s="388"/>
      <c r="G274" s="330" t="s">
        <v>496</v>
      </c>
      <c r="H274" s="23">
        <v>3</v>
      </c>
      <c r="I274" s="226"/>
      <c r="J274" s="226" t="s">
        <v>64</v>
      </c>
      <c r="K274" s="462"/>
      <c r="L274" s="414"/>
      <c r="M274" s="122"/>
      <c r="N274" s="463"/>
      <c r="O274" s="464">
        <v>1</v>
      </c>
      <c r="P274" s="464" t="s">
        <v>429</v>
      </c>
      <c r="Q274" s="465"/>
      <c r="R274" s="49">
        <v>15006</v>
      </c>
      <c r="S274" s="50" t="s">
        <v>325</v>
      </c>
      <c r="T274" s="51"/>
    </row>
    <row r="275" spans="1:20" s="137" customFormat="1" ht="81.75" customHeight="1" x14ac:dyDescent="0.55000000000000004">
      <c r="A275" s="22"/>
      <c r="B275" s="23">
        <f t="shared" si="4"/>
        <v>270</v>
      </c>
      <c r="C275" s="23"/>
      <c r="D275" s="103"/>
      <c r="E275" s="103"/>
      <c r="F275" s="388"/>
      <c r="G275" s="330" t="s">
        <v>497</v>
      </c>
      <c r="H275" s="23">
        <v>3</v>
      </c>
      <c r="I275" s="226"/>
      <c r="J275" s="226" t="s">
        <v>64</v>
      </c>
      <c r="K275" s="462"/>
      <c r="L275" s="414"/>
      <c r="M275" s="122"/>
      <c r="N275" s="463"/>
      <c r="O275" s="464">
        <v>1</v>
      </c>
      <c r="P275" s="464" t="s">
        <v>429</v>
      </c>
      <c r="Q275" s="465"/>
      <c r="R275" s="49">
        <v>15006</v>
      </c>
      <c r="S275" s="50" t="s">
        <v>325</v>
      </c>
      <c r="T275" s="51"/>
    </row>
    <row r="276" spans="1:20" s="137" customFormat="1" ht="81.75" customHeight="1" x14ac:dyDescent="0.55000000000000004">
      <c r="A276" s="22"/>
      <c r="B276" s="23">
        <f t="shared" si="4"/>
        <v>271</v>
      </c>
      <c r="C276" s="23"/>
      <c r="D276" s="103"/>
      <c r="E276" s="103"/>
      <c r="F276" s="388"/>
      <c r="G276" s="330" t="s">
        <v>498</v>
      </c>
      <c r="H276" s="23">
        <v>3</v>
      </c>
      <c r="I276" s="226"/>
      <c r="J276" s="226" t="s">
        <v>64</v>
      </c>
      <c r="K276" s="462"/>
      <c r="L276" s="414"/>
      <c r="M276" s="122"/>
      <c r="N276" s="463"/>
      <c r="O276" s="464">
        <v>1</v>
      </c>
      <c r="P276" s="464" t="s">
        <v>429</v>
      </c>
      <c r="Q276" s="465"/>
      <c r="R276" s="49">
        <v>15006</v>
      </c>
      <c r="S276" s="50" t="s">
        <v>325</v>
      </c>
      <c r="T276" s="51"/>
    </row>
    <row r="277" spans="1:20" s="137" customFormat="1" ht="81.75" customHeight="1" x14ac:dyDescent="0.55000000000000004">
      <c r="A277" s="22"/>
      <c r="B277" s="23">
        <f t="shared" si="4"/>
        <v>272</v>
      </c>
      <c r="C277" s="23"/>
      <c r="D277" s="103"/>
      <c r="E277" s="103"/>
      <c r="F277" s="388" t="s">
        <v>241</v>
      </c>
      <c r="G277" s="330" t="s">
        <v>499</v>
      </c>
      <c r="H277" s="23">
        <v>3</v>
      </c>
      <c r="I277" s="226"/>
      <c r="J277" s="226" t="s">
        <v>64</v>
      </c>
      <c r="K277" s="462"/>
      <c r="L277" s="414"/>
      <c r="M277" s="122"/>
      <c r="N277" s="463"/>
      <c r="O277" s="464">
        <v>2</v>
      </c>
      <c r="P277" s="464" t="s">
        <v>429</v>
      </c>
      <c r="Q277" s="465"/>
      <c r="R277" s="49">
        <v>15006</v>
      </c>
      <c r="S277" s="50" t="s">
        <v>325</v>
      </c>
      <c r="T277" s="51" t="s">
        <v>500</v>
      </c>
    </row>
    <row r="278" spans="1:20" s="137" customFormat="1" ht="81.75" customHeight="1" x14ac:dyDescent="0.55000000000000004">
      <c r="A278" s="22"/>
      <c r="B278" s="23">
        <f t="shared" si="4"/>
        <v>273</v>
      </c>
      <c r="C278" s="23"/>
      <c r="D278" s="103"/>
      <c r="E278" s="103"/>
      <c r="F278" s="388"/>
      <c r="G278" s="330" t="s">
        <v>501</v>
      </c>
      <c r="H278" s="23">
        <v>3</v>
      </c>
      <c r="I278" s="226"/>
      <c r="J278" s="226" t="s">
        <v>64</v>
      </c>
      <c r="K278" s="462"/>
      <c r="L278" s="414"/>
      <c r="M278" s="122"/>
      <c r="N278" s="463"/>
      <c r="O278" s="464">
        <v>1</v>
      </c>
      <c r="P278" s="464" t="s">
        <v>429</v>
      </c>
      <c r="Q278" s="465"/>
      <c r="R278" s="49">
        <v>15006</v>
      </c>
      <c r="S278" s="50" t="s">
        <v>325</v>
      </c>
      <c r="T278" s="51"/>
    </row>
    <row r="279" spans="1:20" s="137" customFormat="1" ht="81.75" customHeight="1" x14ac:dyDescent="0.55000000000000004">
      <c r="A279" s="22"/>
      <c r="B279" s="23">
        <f t="shared" si="4"/>
        <v>274</v>
      </c>
      <c r="C279" s="23"/>
      <c r="D279" s="103"/>
      <c r="E279" s="103"/>
      <c r="F279" s="388"/>
      <c r="G279" s="330" t="s">
        <v>502</v>
      </c>
      <c r="H279" s="23">
        <v>3</v>
      </c>
      <c r="I279" s="226"/>
      <c r="J279" s="226" t="s">
        <v>64</v>
      </c>
      <c r="K279" s="462"/>
      <c r="L279" s="414"/>
      <c r="M279" s="122"/>
      <c r="N279" s="463"/>
      <c r="O279" s="464">
        <v>1</v>
      </c>
      <c r="P279" s="464" t="s">
        <v>429</v>
      </c>
      <c r="Q279" s="465"/>
      <c r="R279" s="49">
        <v>15006</v>
      </c>
      <c r="S279" s="50" t="s">
        <v>325</v>
      </c>
      <c r="T279" s="51"/>
    </row>
    <row r="280" spans="1:20" s="137" customFormat="1" ht="81.75" customHeight="1" x14ac:dyDescent="0.55000000000000004">
      <c r="A280" s="22"/>
      <c r="B280" s="23">
        <f t="shared" si="4"/>
        <v>275</v>
      </c>
      <c r="C280" s="23"/>
      <c r="D280" s="103"/>
      <c r="E280" s="103"/>
      <c r="F280" s="388" t="s">
        <v>243</v>
      </c>
      <c r="G280" s="330" t="s">
        <v>503</v>
      </c>
      <c r="H280" s="23">
        <v>3</v>
      </c>
      <c r="I280" s="226"/>
      <c r="J280" s="226" t="s">
        <v>64</v>
      </c>
      <c r="K280" s="462"/>
      <c r="L280" s="414"/>
      <c r="M280" s="122"/>
      <c r="N280" s="463"/>
      <c r="O280" s="464">
        <v>1</v>
      </c>
      <c r="P280" s="464" t="s">
        <v>429</v>
      </c>
      <c r="Q280" s="465"/>
      <c r="R280" s="49">
        <v>15006</v>
      </c>
      <c r="S280" s="50" t="s">
        <v>325</v>
      </c>
      <c r="T280" s="51" t="s">
        <v>504</v>
      </c>
    </row>
    <row r="281" spans="1:20" s="137" customFormat="1" ht="81.75" customHeight="1" x14ac:dyDescent="0.55000000000000004">
      <c r="A281" s="22"/>
      <c r="B281" s="23">
        <f t="shared" si="4"/>
        <v>276</v>
      </c>
      <c r="C281" s="23"/>
      <c r="D281" s="103"/>
      <c r="E281" s="103"/>
      <c r="F281" s="388"/>
      <c r="G281" s="330" t="s">
        <v>505</v>
      </c>
      <c r="H281" s="23">
        <v>3</v>
      </c>
      <c r="I281" s="226"/>
      <c r="J281" s="226" t="s">
        <v>64</v>
      </c>
      <c r="K281" s="462"/>
      <c r="L281" s="414"/>
      <c r="M281" s="122"/>
      <c r="N281" s="463"/>
      <c r="O281" s="464">
        <v>1</v>
      </c>
      <c r="P281" s="464" t="s">
        <v>429</v>
      </c>
      <c r="Q281" s="465"/>
      <c r="R281" s="49">
        <v>15006</v>
      </c>
      <c r="S281" s="50" t="s">
        <v>325</v>
      </c>
      <c r="T281" s="51"/>
    </row>
    <row r="282" spans="1:20" s="137" customFormat="1" ht="81.75" customHeight="1" x14ac:dyDescent="0.55000000000000004">
      <c r="A282" s="22"/>
      <c r="B282" s="23">
        <f t="shared" si="4"/>
        <v>277</v>
      </c>
      <c r="C282" s="23"/>
      <c r="D282" s="103"/>
      <c r="E282" s="103"/>
      <c r="F282" s="388" t="s">
        <v>245</v>
      </c>
      <c r="G282" s="330" t="s">
        <v>506</v>
      </c>
      <c r="H282" s="23">
        <v>3</v>
      </c>
      <c r="I282" s="226"/>
      <c r="J282" s="226" t="s">
        <v>64</v>
      </c>
      <c r="K282" s="462"/>
      <c r="L282" s="414"/>
      <c r="M282" s="122"/>
      <c r="N282" s="463"/>
      <c r="O282" s="464">
        <v>1</v>
      </c>
      <c r="P282" s="464" t="s">
        <v>429</v>
      </c>
      <c r="Q282" s="465"/>
      <c r="R282" s="49">
        <v>15006</v>
      </c>
      <c r="S282" s="50" t="s">
        <v>325</v>
      </c>
      <c r="T282" s="51" t="s">
        <v>507</v>
      </c>
    </row>
    <row r="283" spans="1:20" s="137" customFormat="1" ht="75.75" customHeight="1" x14ac:dyDescent="0.55000000000000004">
      <c r="A283" s="22"/>
      <c r="B283" s="23">
        <f t="shared" si="4"/>
        <v>278</v>
      </c>
      <c r="C283" s="23"/>
      <c r="D283" s="103"/>
      <c r="E283" s="103"/>
      <c r="F283" s="388"/>
      <c r="G283" s="330" t="s">
        <v>508</v>
      </c>
      <c r="H283" s="23">
        <v>3</v>
      </c>
      <c r="I283" s="226"/>
      <c r="J283" s="226" t="s">
        <v>64</v>
      </c>
      <c r="K283" s="462"/>
      <c r="L283" s="414"/>
      <c r="M283" s="122"/>
      <c r="N283" s="463"/>
      <c r="O283" s="464">
        <v>1</v>
      </c>
      <c r="P283" s="464" t="s">
        <v>429</v>
      </c>
      <c r="Q283" s="465"/>
      <c r="R283" s="49">
        <v>15006</v>
      </c>
      <c r="S283" s="50" t="s">
        <v>325</v>
      </c>
      <c r="T283" s="51"/>
    </row>
    <row r="284" spans="1:20" s="137" customFormat="1" ht="75" customHeight="1" x14ac:dyDescent="0.55000000000000004">
      <c r="A284" s="22"/>
      <c r="B284" s="23">
        <f t="shared" si="4"/>
        <v>279</v>
      </c>
      <c r="C284" s="23"/>
      <c r="D284" s="103"/>
      <c r="E284" s="103"/>
      <c r="F284" s="478" t="s">
        <v>248</v>
      </c>
      <c r="G284" s="330" t="s">
        <v>509</v>
      </c>
      <c r="H284" s="23">
        <v>3</v>
      </c>
      <c r="I284" s="226"/>
      <c r="J284" s="226" t="s">
        <v>64</v>
      </c>
      <c r="K284" s="462"/>
      <c r="L284" s="414"/>
      <c r="M284" s="122"/>
      <c r="N284" s="463"/>
      <c r="O284" s="464">
        <v>1</v>
      </c>
      <c r="P284" s="464" t="s">
        <v>429</v>
      </c>
      <c r="Q284" s="465"/>
      <c r="R284" s="49">
        <v>15006</v>
      </c>
      <c r="S284" s="50" t="s">
        <v>325</v>
      </c>
      <c r="T284" s="51" t="s">
        <v>510</v>
      </c>
    </row>
    <row r="285" spans="1:20" s="137" customFormat="1" ht="55.5" customHeight="1" x14ac:dyDescent="0.55000000000000004">
      <c r="A285" s="22"/>
      <c r="B285" s="23">
        <f t="shared" si="4"/>
        <v>280</v>
      </c>
      <c r="C285" s="23"/>
      <c r="D285" s="103"/>
      <c r="E285" s="103"/>
      <c r="F285" s="388"/>
      <c r="G285" s="330" t="s">
        <v>511</v>
      </c>
      <c r="H285" s="23">
        <v>3</v>
      </c>
      <c r="I285" s="226"/>
      <c r="J285" s="226" t="s">
        <v>64</v>
      </c>
      <c r="K285" s="462"/>
      <c r="L285" s="414"/>
      <c r="M285" s="122"/>
      <c r="N285" s="463"/>
      <c r="O285" s="464">
        <v>1</v>
      </c>
      <c r="P285" s="464" t="s">
        <v>429</v>
      </c>
      <c r="Q285" s="465"/>
      <c r="R285" s="49">
        <v>15006</v>
      </c>
      <c r="S285" s="50" t="s">
        <v>325</v>
      </c>
      <c r="T285" s="51"/>
    </row>
    <row r="286" spans="1:20" s="137" customFormat="1" ht="81.75" customHeight="1" x14ac:dyDescent="0.55000000000000004">
      <c r="A286" s="22"/>
      <c r="B286" s="23">
        <f t="shared" si="4"/>
        <v>281</v>
      </c>
      <c r="C286" s="23"/>
      <c r="D286" s="103"/>
      <c r="E286" s="103"/>
      <c r="F286" s="388" t="s">
        <v>250</v>
      </c>
      <c r="G286" s="330" t="s">
        <v>512</v>
      </c>
      <c r="H286" s="23">
        <v>3</v>
      </c>
      <c r="I286" s="226"/>
      <c r="J286" s="226" t="s">
        <v>64</v>
      </c>
      <c r="K286" s="462"/>
      <c r="L286" s="414"/>
      <c r="M286" s="122"/>
      <c r="N286" s="463"/>
      <c r="O286" s="464">
        <v>3</v>
      </c>
      <c r="P286" s="464" t="s">
        <v>429</v>
      </c>
      <c r="Q286" s="465"/>
      <c r="R286" s="49">
        <v>15006</v>
      </c>
      <c r="S286" s="50" t="s">
        <v>325</v>
      </c>
      <c r="T286" s="51" t="s">
        <v>513</v>
      </c>
    </row>
    <row r="287" spans="1:20" s="137" customFormat="1" ht="77.25" customHeight="1" x14ac:dyDescent="0.55000000000000004">
      <c r="A287" s="22"/>
      <c r="B287" s="23">
        <f t="shared" si="4"/>
        <v>282</v>
      </c>
      <c r="C287" s="23"/>
      <c r="D287" s="103"/>
      <c r="E287" s="103"/>
      <c r="F287" s="388"/>
      <c r="G287" s="330" t="s">
        <v>514</v>
      </c>
      <c r="H287" s="23">
        <v>3</v>
      </c>
      <c r="I287" s="226"/>
      <c r="J287" s="226" t="s">
        <v>64</v>
      </c>
      <c r="K287" s="462"/>
      <c r="L287" s="414"/>
      <c r="M287" s="122"/>
      <c r="N287" s="463"/>
      <c r="O287" s="464">
        <v>1</v>
      </c>
      <c r="P287" s="464" t="s">
        <v>429</v>
      </c>
      <c r="Q287" s="465"/>
      <c r="R287" s="49">
        <v>15006</v>
      </c>
      <c r="S287" s="50" t="s">
        <v>325</v>
      </c>
      <c r="T287" s="51"/>
    </row>
    <row r="288" spans="1:20" s="137" customFormat="1" ht="76.5" customHeight="1" x14ac:dyDescent="0.55000000000000004">
      <c r="A288" s="22"/>
      <c r="B288" s="23">
        <f t="shared" si="4"/>
        <v>283</v>
      </c>
      <c r="C288" s="23"/>
      <c r="D288" s="103"/>
      <c r="E288" s="103"/>
      <c r="F288" s="388"/>
      <c r="G288" s="330" t="s">
        <v>515</v>
      </c>
      <c r="H288" s="23">
        <v>3</v>
      </c>
      <c r="I288" s="226"/>
      <c r="J288" s="226" t="s">
        <v>64</v>
      </c>
      <c r="K288" s="462"/>
      <c r="L288" s="414"/>
      <c r="M288" s="122"/>
      <c r="N288" s="463"/>
      <c r="O288" s="464">
        <v>1</v>
      </c>
      <c r="P288" s="464" t="s">
        <v>429</v>
      </c>
      <c r="Q288" s="465"/>
      <c r="R288" s="49">
        <v>15006</v>
      </c>
      <c r="S288" s="50" t="s">
        <v>325</v>
      </c>
      <c r="T288" s="51"/>
    </row>
    <row r="289" spans="1:20" s="137" customFormat="1" ht="84" customHeight="1" x14ac:dyDescent="0.55000000000000004">
      <c r="A289" s="22"/>
      <c r="B289" s="23">
        <f t="shared" si="4"/>
        <v>284</v>
      </c>
      <c r="C289" s="23"/>
      <c r="D289" s="103"/>
      <c r="E289" s="103"/>
      <c r="F289" s="388"/>
      <c r="G289" s="330" t="s">
        <v>516</v>
      </c>
      <c r="H289" s="23">
        <v>3</v>
      </c>
      <c r="I289" s="226"/>
      <c r="J289" s="226" t="s">
        <v>64</v>
      </c>
      <c r="K289" s="462"/>
      <c r="L289" s="414"/>
      <c r="M289" s="122"/>
      <c r="N289" s="463"/>
      <c r="O289" s="464">
        <v>1</v>
      </c>
      <c r="P289" s="464" t="s">
        <v>429</v>
      </c>
      <c r="Q289" s="465"/>
      <c r="R289" s="49">
        <v>15006</v>
      </c>
      <c r="S289" s="50" t="s">
        <v>325</v>
      </c>
      <c r="T289" s="51"/>
    </row>
    <row r="290" spans="1:20" s="137" customFormat="1" ht="81.75" customHeight="1" x14ac:dyDescent="0.55000000000000004">
      <c r="A290" s="22"/>
      <c r="B290" s="23">
        <f t="shared" si="4"/>
        <v>285</v>
      </c>
      <c r="C290" s="23"/>
      <c r="D290" s="103"/>
      <c r="E290" s="103"/>
      <c r="F290" s="388" t="s">
        <v>252</v>
      </c>
      <c r="G290" s="330" t="s">
        <v>517</v>
      </c>
      <c r="H290" s="23">
        <v>3</v>
      </c>
      <c r="I290" s="226"/>
      <c r="J290" s="226" t="s">
        <v>64</v>
      </c>
      <c r="K290" s="462"/>
      <c r="L290" s="414"/>
      <c r="M290" s="122"/>
      <c r="N290" s="463"/>
      <c r="O290" s="464">
        <v>1</v>
      </c>
      <c r="P290" s="464" t="s">
        <v>429</v>
      </c>
      <c r="Q290" s="465"/>
      <c r="R290" s="49">
        <v>15006</v>
      </c>
      <c r="S290" s="50" t="s">
        <v>325</v>
      </c>
      <c r="T290" s="51" t="s">
        <v>518</v>
      </c>
    </row>
    <row r="291" spans="1:20" s="137" customFormat="1" ht="79.5" customHeight="1" x14ac:dyDescent="0.55000000000000004">
      <c r="A291" s="22"/>
      <c r="B291" s="23">
        <f t="shared" si="4"/>
        <v>286</v>
      </c>
      <c r="C291" s="23"/>
      <c r="D291" s="103"/>
      <c r="E291" s="103"/>
      <c r="F291" s="388"/>
      <c r="G291" s="330" t="s">
        <v>519</v>
      </c>
      <c r="H291" s="23">
        <v>3</v>
      </c>
      <c r="I291" s="226"/>
      <c r="J291" s="226" t="s">
        <v>64</v>
      </c>
      <c r="K291" s="462"/>
      <c r="L291" s="414"/>
      <c r="M291" s="122"/>
      <c r="N291" s="463"/>
      <c r="O291" s="464">
        <v>1</v>
      </c>
      <c r="P291" s="464" t="s">
        <v>429</v>
      </c>
      <c r="Q291" s="465"/>
      <c r="R291" s="49">
        <v>15006</v>
      </c>
      <c r="S291" s="50" t="s">
        <v>325</v>
      </c>
      <c r="T291" s="51"/>
    </row>
    <row r="292" spans="1:20" s="137" customFormat="1" ht="81.75" customHeight="1" x14ac:dyDescent="0.55000000000000004">
      <c r="A292" s="22"/>
      <c r="B292" s="23">
        <f t="shared" si="4"/>
        <v>287</v>
      </c>
      <c r="C292" s="23"/>
      <c r="D292" s="103"/>
      <c r="E292" s="103"/>
      <c r="F292" s="388" t="s">
        <v>254</v>
      </c>
      <c r="G292" s="330" t="s">
        <v>520</v>
      </c>
      <c r="H292" s="23">
        <v>3</v>
      </c>
      <c r="I292" s="226"/>
      <c r="J292" s="226" t="s">
        <v>64</v>
      </c>
      <c r="K292" s="462"/>
      <c r="L292" s="414"/>
      <c r="M292" s="122"/>
      <c r="N292" s="463"/>
      <c r="O292" s="464">
        <v>1</v>
      </c>
      <c r="P292" s="464" t="s">
        <v>429</v>
      </c>
      <c r="Q292" s="465"/>
      <c r="R292" s="49">
        <v>15006</v>
      </c>
      <c r="S292" s="50" t="s">
        <v>325</v>
      </c>
      <c r="T292" s="51" t="s">
        <v>521</v>
      </c>
    </row>
    <row r="293" spans="1:20" s="137" customFormat="1" ht="78.75" customHeight="1" x14ac:dyDescent="0.55000000000000004">
      <c r="A293" s="22"/>
      <c r="B293" s="23">
        <f t="shared" si="4"/>
        <v>288</v>
      </c>
      <c r="C293" s="23"/>
      <c r="D293" s="103"/>
      <c r="E293" s="103"/>
      <c r="F293" s="388"/>
      <c r="G293" s="330" t="s">
        <v>522</v>
      </c>
      <c r="H293" s="23">
        <v>3</v>
      </c>
      <c r="I293" s="226"/>
      <c r="J293" s="226" t="s">
        <v>64</v>
      </c>
      <c r="K293" s="462"/>
      <c r="L293" s="414"/>
      <c r="M293" s="122"/>
      <c r="N293" s="463"/>
      <c r="O293" s="464">
        <v>1</v>
      </c>
      <c r="P293" s="464" t="s">
        <v>429</v>
      </c>
      <c r="Q293" s="465"/>
      <c r="R293" s="49">
        <v>15006</v>
      </c>
      <c r="S293" s="50" t="s">
        <v>325</v>
      </c>
      <c r="T293" s="51"/>
    </row>
    <row r="294" spans="1:20" s="137" customFormat="1" ht="72.75" customHeight="1" x14ac:dyDescent="0.55000000000000004">
      <c r="A294" s="22"/>
      <c r="B294" s="23">
        <f t="shared" si="4"/>
        <v>289</v>
      </c>
      <c r="C294" s="23"/>
      <c r="D294" s="103"/>
      <c r="E294" s="103"/>
      <c r="F294" s="388" t="s">
        <v>523</v>
      </c>
      <c r="G294" s="330" t="s">
        <v>524</v>
      </c>
      <c r="H294" s="23">
        <v>3</v>
      </c>
      <c r="I294" s="226"/>
      <c r="J294" s="226" t="s">
        <v>64</v>
      </c>
      <c r="K294" s="462"/>
      <c r="L294" s="414"/>
      <c r="M294" s="122"/>
      <c r="N294" s="463"/>
      <c r="O294" s="464">
        <v>3</v>
      </c>
      <c r="P294" s="464" t="s">
        <v>429</v>
      </c>
      <c r="Q294" s="465"/>
      <c r="R294" s="49">
        <v>15006</v>
      </c>
      <c r="S294" s="50" t="s">
        <v>325</v>
      </c>
      <c r="T294" s="51" t="s">
        <v>525</v>
      </c>
    </row>
    <row r="295" spans="1:20" s="137" customFormat="1" ht="81.75" customHeight="1" x14ac:dyDescent="0.55000000000000004">
      <c r="A295" s="22"/>
      <c r="B295" s="23">
        <f t="shared" si="4"/>
        <v>290</v>
      </c>
      <c r="C295" s="23"/>
      <c r="D295" s="103"/>
      <c r="E295" s="103"/>
      <c r="F295" s="388"/>
      <c r="G295" s="330" t="s">
        <v>526</v>
      </c>
      <c r="H295" s="23">
        <v>3</v>
      </c>
      <c r="I295" s="226"/>
      <c r="J295" s="226" t="s">
        <v>64</v>
      </c>
      <c r="K295" s="462"/>
      <c r="L295" s="414"/>
      <c r="M295" s="122"/>
      <c r="N295" s="463"/>
      <c r="O295" s="464">
        <v>1</v>
      </c>
      <c r="P295" s="464" t="s">
        <v>429</v>
      </c>
      <c r="Q295" s="465"/>
      <c r="R295" s="49">
        <v>15006</v>
      </c>
      <c r="S295" s="50" t="s">
        <v>325</v>
      </c>
      <c r="T295" s="51"/>
    </row>
    <row r="296" spans="1:20" s="137" customFormat="1" ht="81.75" customHeight="1" x14ac:dyDescent="0.55000000000000004">
      <c r="A296" s="22"/>
      <c r="B296" s="23">
        <f t="shared" si="4"/>
        <v>291</v>
      </c>
      <c r="C296" s="23"/>
      <c r="D296" s="103"/>
      <c r="E296" s="103"/>
      <c r="F296" s="388"/>
      <c r="G296" s="330" t="s">
        <v>527</v>
      </c>
      <c r="H296" s="23">
        <v>3</v>
      </c>
      <c r="I296" s="226"/>
      <c r="J296" s="226" t="s">
        <v>64</v>
      </c>
      <c r="K296" s="462"/>
      <c r="L296" s="414"/>
      <c r="M296" s="122"/>
      <c r="N296" s="463"/>
      <c r="O296" s="464">
        <v>1</v>
      </c>
      <c r="P296" s="464" t="s">
        <v>429</v>
      </c>
      <c r="Q296" s="465"/>
      <c r="R296" s="49">
        <v>15006</v>
      </c>
      <c r="S296" s="50" t="s">
        <v>325</v>
      </c>
      <c r="T296" s="51"/>
    </row>
    <row r="297" spans="1:20" s="137" customFormat="1" ht="81.75" customHeight="1" x14ac:dyDescent="0.55000000000000004">
      <c r="A297" s="22"/>
      <c r="B297" s="23">
        <f t="shared" si="4"/>
        <v>292</v>
      </c>
      <c r="C297" s="23"/>
      <c r="D297" s="103"/>
      <c r="E297" s="103"/>
      <c r="F297" s="388"/>
      <c r="G297" s="330" t="s">
        <v>528</v>
      </c>
      <c r="H297" s="23">
        <v>3</v>
      </c>
      <c r="I297" s="226"/>
      <c r="J297" s="226" t="s">
        <v>64</v>
      </c>
      <c r="K297" s="462"/>
      <c r="L297" s="414"/>
      <c r="M297" s="122"/>
      <c r="N297" s="463"/>
      <c r="O297" s="464">
        <v>1</v>
      </c>
      <c r="P297" s="464" t="s">
        <v>429</v>
      </c>
      <c r="Q297" s="465"/>
      <c r="R297" s="49">
        <v>15006</v>
      </c>
      <c r="S297" s="50" t="s">
        <v>325</v>
      </c>
      <c r="T297" s="51"/>
    </row>
    <row r="298" spans="1:20" s="137" customFormat="1" ht="81" customHeight="1" x14ac:dyDescent="0.55000000000000004">
      <c r="A298" s="22"/>
      <c r="B298" s="23">
        <f t="shared" si="4"/>
        <v>293</v>
      </c>
      <c r="C298" s="23"/>
      <c r="D298" s="103"/>
      <c r="E298" s="103"/>
      <c r="F298" s="388" t="s">
        <v>529</v>
      </c>
      <c r="G298" s="330" t="s">
        <v>530</v>
      </c>
      <c r="H298" s="23">
        <v>3</v>
      </c>
      <c r="I298" s="226"/>
      <c r="J298" s="226" t="s">
        <v>64</v>
      </c>
      <c r="K298" s="462"/>
      <c r="L298" s="414"/>
      <c r="M298" s="122"/>
      <c r="N298" s="463"/>
      <c r="O298" s="464">
        <v>1</v>
      </c>
      <c r="P298" s="464" t="s">
        <v>429</v>
      </c>
      <c r="Q298" s="465"/>
      <c r="R298" s="49">
        <v>15006</v>
      </c>
      <c r="S298" s="50" t="s">
        <v>325</v>
      </c>
      <c r="T298" s="51" t="s">
        <v>531</v>
      </c>
    </row>
    <row r="299" spans="1:20" s="137" customFormat="1" ht="66" customHeight="1" x14ac:dyDescent="0.55000000000000004">
      <c r="A299" s="22"/>
      <c r="B299" s="23">
        <f t="shared" si="4"/>
        <v>294</v>
      </c>
      <c r="C299" s="23"/>
      <c r="D299" s="103"/>
      <c r="E299" s="103"/>
      <c r="F299" s="388"/>
      <c r="G299" s="330" t="s">
        <v>532</v>
      </c>
      <c r="H299" s="23">
        <v>3</v>
      </c>
      <c r="I299" s="226"/>
      <c r="J299" s="226" t="s">
        <v>64</v>
      </c>
      <c r="K299" s="462"/>
      <c r="L299" s="414"/>
      <c r="M299" s="122"/>
      <c r="N299" s="463"/>
      <c r="O299" s="464">
        <v>1</v>
      </c>
      <c r="P299" s="464" t="s">
        <v>429</v>
      </c>
      <c r="Q299" s="465"/>
      <c r="R299" s="49">
        <v>15006</v>
      </c>
      <c r="S299" s="50" t="s">
        <v>325</v>
      </c>
      <c r="T299" s="51"/>
    </row>
    <row r="300" spans="1:20" s="137" customFormat="1" ht="85.5" customHeight="1" x14ac:dyDescent="0.55000000000000004">
      <c r="A300" s="22"/>
      <c r="B300" s="23">
        <f t="shared" si="4"/>
        <v>295</v>
      </c>
      <c r="C300" s="23"/>
      <c r="D300" s="103"/>
      <c r="E300" s="103"/>
      <c r="F300" s="388" t="s">
        <v>533</v>
      </c>
      <c r="G300" s="330" t="s">
        <v>534</v>
      </c>
      <c r="H300" s="23">
        <v>3</v>
      </c>
      <c r="I300" s="226"/>
      <c r="J300" s="226" t="s">
        <v>64</v>
      </c>
      <c r="K300" s="462"/>
      <c r="L300" s="414"/>
      <c r="M300" s="122"/>
      <c r="N300" s="463"/>
      <c r="O300" s="464">
        <v>1</v>
      </c>
      <c r="P300" s="464" t="s">
        <v>429</v>
      </c>
      <c r="Q300" s="465"/>
      <c r="R300" s="49">
        <v>15006</v>
      </c>
      <c r="S300" s="50" t="s">
        <v>325</v>
      </c>
      <c r="T300" s="51" t="s">
        <v>535</v>
      </c>
    </row>
    <row r="301" spans="1:20" s="137" customFormat="1" ht="75.75" customHeight="1" x14ac:dyDescent="0.55000000000000004">
      <c r="A301" s="22"/>
      <c r="B301" s="23">
        <f t="shared" si="4"/>
        <v>296</v>
      </c>
      <c r="C301" s="23"/>
      <c r="D301" s="103"/>
      <c r="E301" s="103"/>
      <c r="F301" s="388"/>
      <c r="G301" s="330" t="s">
        <v>536</v>
      </c>
      <c r="H301" s="23">
        <v>3</v>
      </c>
      <c r="I301" s="226"/>
      <c r="J301" s="226" t="s">
        <v>64</v>
      </c>
      <c r="K301" s="462"/>
      <c r="L301" s="414"/>
      <c r="M301" s="122"/>
      <c r="N301" s="463"/>
      <c r="O301" s="464">
        <v>1</v>
      </c>
      <c r="P301" s="464" t="s">
        <v>429</v>
      </c>
      <c r="Q301" s="465"/>
      <c r="R301" s="49">
        <v>15006</v>
      </c>
      <c r="S301" s="50" t="s">
        <v>325</v>
      </c>
      <c r="T301" s="51"/>
    </row>
    <row r="302" spans="1:20" s="137" customFormat="1" ht="86.25" customHeight="1" x14ac:dyDescent="0.55000000000000004">
      <c r="A302" s="22"/>
      <c r="B302" s="23">
        <f t="shared" si="4"/>
        <v>297</v>
      </c>
      <c r="C302" s="23"/>
      <c r="D302" s="103"/>
      <c r="E302" s="103"/>
      <c r="F302" s="388" t="s">
        <v>537</v>
      </c>
      <c r="G302" s="330" t="s">
        <v>538</v>
      </c>
      <c r="H302" s="23">
        <v>3</v>
      </c>
      <c r="I302" s="226"/>
      <c r="J302" s="226" t="s">
        <v>64</v>
      </c>
      <c r="K302" s="462"/>
      <c r="L302" s="414"/>
      <c r="M302" s="122"/>
      <c r="N302" s="463"/>
      <c r="O302" s="464">
        <v>2</v>
      </c>
      <c r="P302" s="464" t="s">
        <v>429</v>
      </c>
      <c r="Q302" s="465"/>
      <c r="R302" s="49">
        <v>15006</v>
      </c>
      <c r="S302" s="50" t="s">
        <v>325</v>
      </c>
      <c r="T302" s="51" t="s">
        <v>539</v>
      </c>
    </row>
    <row r="303" spans="1:20" s="137" customFormat="1" ht="81.75" customHeight="1" x14ac:dyDescent="0.55000000000000004">
      <c r="A303" s="22"/>
      <c r="B303" s="23">
        <f t="shared" si="4"/>
        <v>298</v>
      </c>
      <c r="C303" s="23"/>
      <c r="D303" s="103"/>
      <c r="E303" s="103"/>
      <c r="F303" s="388"/>
      <c r="G303" s="330" t="s">
        <v>540</v>
      </c>
      <c r="H303" s="23">
        <v>3</v>
      </c>
      <c r="I303" s="226"/>
      <c r="J303" s="226" t="s">
        <v>64</v>
      </c>
      <c r="K303" s="462"/>
      <c r="L303" s="414"/>
      <c r="M303" s="122"/>
      <c r="N303" s="463"/>
      <c r="O303" s="464">
        <v>1</v>
      </c>
      <c r="P303" s="464" t="s">
        <v>429</v>
      </c>
      <c r="Q303" s="465"/>
      <c r="R303" s="49">
        <v>15006</v>
      </c>
      <c r="S303" s="50" t="s">
        <v>325</v>
      </c>
      <c r="T303" s="51"/>
    </row>
    <row r="304" spans="1:20" s="137" customFormat="1" ht="104.25" customHeight="1" x14ac:dyDescent="0.55000000000000004">
      <c r="A304" s="22"/>
      <c r="B304" s="23">
        <f t="shared" si="4"/>
        <v>299</v>
      </c>
      <c r="C304" s="23"/>
      <c r="D304" s="103"/>
      <c r="E304" s="103"/>
      <c r="F304" s="388"/>
      <c r="G304" s="330" t="s">
        <v>541</v>
      </c>
      <c r="H304" s="23">
        <v>3</v>
      </c>
      <c r="I304" s="226"/>
      <c r="J304" s="226" t="s">
        <v>64</v>
      </c>
      <c r="K304" s="462"/>
      <c r="L304" s="414"/>
      <c r="M304" s="122"/>
      <c r="N304" s="463"/>
      <c r="O304" s="464">
        <v>1</v>
      </c>
      <c r="P304" s="464" t="s">
        <v>429</v>
      </c>
      <c r="Q304" s="465"/>
      <c r="R304" s="49">
        <v>15006</v>
      </c>
      <c r="S304" s="50" t="s">
        <v>325</v>
      </c>
      <c r="T304" s="51"/>
    </row>
    <row r="305" spans="1:20" s="137" customFormat="1" ht="81.75" customHeight="1" x14ac:dyDescent="0.55000000000000004">
      <c r="A305" s="22"/>
      <c r="B305" s="23">
        <f t="shared" si="4"/>
        <v>300</v>
      </c>
      <c r="C305" s="23"/>
      <c r="D305" s="103"/>
      <c r="E305" s="103"/>
      <c r="F305" s="388" t="s">
        <v>542</v>
      </c>
      <c r="G305" s="330" t="s">
        <v>543</v>
      </c>
      <c r="H305" s="23">
        <v>3</v>
      </c>
      <c r="I305" s="226"/>
      <c r="J305" s="226" t="s">
        <v>64</v>
      </c>
      <c r="K305" s="462"/>
      <c r="L305" s="414"/>
      <c r="M305" s="122"/>
      <c r="N305" s="463"/>
      <c r="O305" s="464">
        <v>4</v>
      </c>
      <c r="P305" s="464" t="s">
        <v>429</v>
      </c>
      <c r="Q305" s="465"/>
      <c r="R305" s="49">
        <v>15006</v>
      </c>
      <c r="S305" s="50" t="s">
        <v>325</v>
      </c>
      <c r="T305" s="51" t="s">
        <v>544</v>
      </c>
    </row>
    <row r="306" spans="1:20" s="137" customFormat="1" ht="75.75" customHeight="1" x14ac:dyDescent="0.55000000000000004">
      <c r="A306" s="22"/>
      <c r="B306" s="23">
        <f t="shared" si="4"/>
        <v>301</v>
      </c>
      <c r="C306" s="23"/>
      <c r="D306" s="103"/>
      <c r="E306" s="103"/>
      <c r="F306" s="479"/>
      <c r="G306" s="330" t="s">
        <v>545</v>
      </c>
      <c r="H306" s="23">
        <v>3</v>
      </c>
      <c r="I306" s="226"/>
      <c r="J306" s="226" t="s">
        <v>64</v>
      </c>
      <c r="K306" s="462"/>
      <c r="L306" s="414"/>
      <c r="M306" s="122"/>
      <c r="N306" s="463"/>
      <c r="O306" s="464">
        <v>1</v>
      </c>
      <c r="P306" s="464" t="s">
        <v>429</v>
      </c>
      <c r="Q306" s="465"/>
      <c r="R306" s="49">
        <v>15006</v>
      </c>
      <c r="S306" s="50" t="s">
        <v>325</v>
      </c>
      <c r="T306" s="51"/>
    </row>
    <row r="307" spans="1:20" s="137" customFormat="1" ht="81.75" customHeight="1" x14ac:dyDescent="0.55000000000000004">
      <c r="A307" s="22"/>
      <c r="B307" s="23">
        <f t="shared" si="4"/>
        <v>302</v>
      </c>
      <c r="C307" s="23"/>
      <c r="D307" s="103"/>
      <c r="E307" s="103"/>
      <c r="F307" s="479"/>
      <c r="G307" s="330" t="s">
        <v>546</v>
      </c>
      <c r="H307" s="23">
        <v>3</v>
      </c>
      <c r="I307" s="226"/>
      <c r="J307" s="226" t="s">
        <v>64</v>
      </c>
      <c r="K307" s="462"/>
      <c r="L307" s="414"/>
      <c r="M307" s="122"/>
      <c r="N307" s="463"/>
      <c r="O307" s="464">
        <v>1</v>
      </c>
      <c r="P307" s="464" t="s">
        <v>429</v>
      </c>
      <c r="Q307" s="465"/>
      <c r="R307" s="49">
        <v>15006</v>
      </c>
      <c r="S307" s="50" t="s">
        <v>325</v>
      </c>
      <c r="T307" s="51"/>
    </row>
    <row r="308" spans="1:20" s="137" customFormat="1" ht="81.75" customHeight="1" x14ac:dyDescent="0.55000000000000004">
      <c r="A308" s="22"/>
      <c r="B308" s="23">
        <f t="shared" si="4"/>
        <v>303</v>
      </c>
      <c r="C308" s="23"/>
      <c r="D308" s="103"/>
      <c r="E308" s="103"/>
      <c r="F308" s="479"/>
      <c r="G308" s="330" t="s">
        <v>547</v>
      </c>
      <c r="H308" s="23">
        <v>3</v>
      </c>
      <c r="I308" s="226"/>
      <c r="J308" s="226" t="s">
        <v>64</v>
      </c>
      <c r="K308" s="462"/>
      <c r="L308" s="414"/>
      <c r="M308" s="122"/>
      <c r="N308" s="463"/>
      <c r="O308" s="464">
        <v>1</v>
      </c>
      <c r="P308" s="464" t="s">
        <v>429</v>
      </c>
      <c r="Q308" s="465"/>
      <c r="R308" s="49">
        <v>15006</v>
      </c>
      <c r="S308" s="50" t="s">
        <v>325</v>
      </c>
      <c r="T308" s="51"/>
    </row>
    <row r="309" spans="1:20" s="137" customFormat="1" ht="81.75" customHeight="1" x14ac:dyDescent="0.55000000000000004">
      <c r="A309" s="22"/>
      <c r="B309" s="23">
        <f t="shared" si="4"/>
        <v>304</v>
      </c>
      <c r="C309" s="23"/>
      <c r="D309" s="103"/>
      <c r="E309" s="103"/>
      <c r="F309" s="479"/>
      <c r="G309" s="330" t="s">
        <v>548</v>
      </c>
      <c r="H309" s="23">
        <v>3</v>
      </c>
      <c r="I309" s="226"/>
      <c r="J309" s="226" t="s">
        <v>64</v>
      </c>
      <c r="K309" s="462"/>
      <c r="L309" s="414"/>
      <c r="M309" s="122"/>
      <c r="N309" s="463"/>
      <c r="O309" s="464">
        <v>1</v>
      </c>
      <c r="P309" s="464" t="s">
        <v>429</v>
      </c>
      <c r="Q309" s="465"/>
      <c r="R309" s="49">
        <v>15006</v>
      </c>
      <c r="S309" s="50" t="s">
        <v>325</v>
      </c>
      <c r="T309" s="51"/>
    </row>
    <row r="310" spans="1:20" s="137" customFormat="1" ht="81.75" customHeight="1" x14ac:dyDescent="0.55000000000000004">
      <c r="A310" s="22"/>
      <c r="B310" s="23">
        <f t="shared" si="4"/>
        <v>305</v>
      </c>
      <c r="C310" s="23"/>
      <c r="D310" s="103"/>
      <c r="E310" s="103"/>
      <c r="F310" s="388" t="s">
        <v>549</v>
      </c>
      <c r="G310" s="330" t="s">
        <v>550</v>
      </c>
      <c r="H310" s="23">
        <v>3</v>
      </c>
      <c r="I310" s="226"/>
      <c r="J310" s="226" t="s">
        <v>64</v>
      </c>
      <c r="K310" s="462"/>
      <c r="L310" s="414"/>
      <c r="M310" s="122"/>
      <c r="N310" s="463"/>
      <c r="O310" s="464">
        <v>1</v>
      </c>
      <c r="P310" s="464" t="s">
        <v>429</v>
      </c>
      <c r="Q310" s="465"/>
      <c r="R310" s="49">
        <v>15006</v>
      </c>
      <c r="S310" s="50" t="s">
        <v>325</v>
      </c>
      <c r="T310" s="51" t="s">
        <v>551</v>
      </c>
    </row>
    <row r="311" spans="1:20" s="137" customFormat="1" ht="81" customHeight="1" x14ac:dyDescent="0.55000000000000004">
      <c r="A311" s="22"/>
      <c r="B311" s="23">
        <f t="shared" si="4"/>
        <v>306</v>
      </c>
      <c r="C311" s="23"/>
      <c r="D311" s="103"/>
      <c r="E311" s="103"/>
      <c r="F311" s="479"/>
      <c r="G311" s="330" t="s">
        <v>552</v>
      </c>
      <c r="H311" s="23">
        <v>3</v>
      </c>
      <c r="I311" s="226"/>
      <c r="J311" s="226" t="s">
        <v>64</v>
      </c>
      <c r="K311" s="462"/>
      <c r="L311" s="414"/>
      <c r="M311" s="122"/>
      <c r="N311" s="463"/>
      <c r="O311" s="464">
        <v>1</v>
      </c>
      <c r="P311" s="464" t="s">
        <v>429</v>
      </c>
      <c r="Q311" s="465"/>
      <c r="R311" s="49">
        <v>15006</v>
      </c>
      <c r="S311" s="50" t="s">
        <v>325</v>
      </c>
      <c r="T311" s="51"/>
    </row>
    <row r="312" spans="1:20" s="137" customFormat="1" ht="74.25" customHeight="1" x14ac:dyDescent="0.55000000000000004">
      <c r="A312" s="22"/>
      <c r="B312" s="23">
        <f t="shared" si="4"/>
        <v>307</v>
      </c>
      <c r="C312" s="23"/>
      <c r="D312" s="103"/>
      <c r="E312" s="103"/>
      <c r="F312" s="478" t="s">
        <v>553</v>
      </c>
      <c r="G312" s="330" t="s">
        <v>554</v>
      </c>
      <c r="H312" s="23">
        <v>3</v>
      </c>
      <c r="I312" s="226"/>
      <c r="J312" s="226" t="s">
        <v>64</v>
      </c>
      <c r="K312" s="462"/>
      <c r="L312" s="414"/>
      <c r="M312" s="122"/>
      <c r="N312" s="463"/>
      <c r="O312" s="464">
        <v>1</v>
      </c>
      <c r="P312" s="464" t="s">
        <v>429</v>
      </c>
      <c r="Q312" s="465"/>
      <c r="R312" s="49">
        <v>15006</v>
      </c>
      <c r="S312" s="50" t="s">
        <v>325</v>
      </c>
      <c r="T312" s="51" t="s">
        <v>555</v>
      </c>
    </row>
    <row r="313" spans="1:20" s="137" customFormat="1" ht="81.75" customHeight="1" x14ac:dyDescent="0.55000000000000004">
      <c r="A313" s="22"/>
      <c r="B313" s="23">
        <f t="shared" si="4"/>
        <v>308</v>
      </c>
      <c r="C313" s="23"/>
      <c r="D313" s="103"/>
      <c r="E313" s="103"/>
      <c r="F313" s="479"/>
      <c r="G313" s="330" t="s">
        <v>556</v>
      </c>
      <c r="H313" s="23">
        <v>3</v>
      </c>
      <c r="I313" s="226"/>
      <c r="J313" s="226" t="s">
        <v>64</v>
      </c>
      <c r="K313" s="462"/>
      <c r="L313" s="414"/>
      <c r="M313" s="122"/>
      <c r="N313" s="463"/>
      <c r="O313" s="464">
        <v>1</v>
      </c>
      <c r="P313" s="464" t="s">
        <v>429</v>
      </c>
      <c r="Q313" s="465"/>
      <c r="R313" s="49">
        <v>15006</v>
      </c>
      <c r="S313" s="50" t="s">
        <v>325</v>
      </c>
      <c r="T313" s="51"/>
    </row>
    <row r="314" spans="1:20" s="137" customFormat="1" ht="81.75" customHeight="1" x14ac:dyDescent="0.55000000000000004">
      <c r="A314" s="22"/>
      <c r="B314" s="23">
        <f t="shared" si="4"/>
        <v>309</v>
      </c>
      <c r="C314" s="23"/>
      <c r="D314" s="103"/>
      <c r="E314" s="103"/>
      <c r="F314" s="388" t="s">
        <v>557</v>
      </c>
      <c r="G314" s="330" t="s">
        <v>558</v>
      </c>
      <c r="H314" s="23">
        <v>3</v>
      </c>
      <c r="I314" s="226"/>
      <c r="J314" s="226" t="s">
        <v>64</v>
      </c>
      <c r="K314" s="462"/>
      <c r="L314" s="414"/>
      <c r="M314" s="122"/>
      <c r="N314" s="463"/>
      <c r="O314" s="464">
        <v>1</v>
      </c>
      <c r="P314" s="464" t="s">
        <v>429</v>
      </c>
      <c r="Q314" s="465"/>
      <c r="R314" s="49">
        <v>15006</v>
      </c>
      <c r="S314" s="50" t="s">
        <v>325</v>
      </c>
      <c r="T314" s="51" t="s">
        <v>559</v>
      </c>
    </row>
    <row r="315" spans="1:20" s="137" customFormat="1" ht="81.75" customHeight="1" x14ac:dyDescent="0.55000000000000004">
      <c r="A315" s="22"/>
      <c r="B315" s="23">
        <f t="shared" si="4"/>
        <v>310</v>
      </c>
      <c r="C315" s="23"/>
      <c r="D315" s="103"/>
      <c r="E315" s="103"/>
      <c r="F315" s="479"/>
      <c r="G315" s="330" t="s">
        <v>560</v>
      </c>
      <c r="H315" s="23">
        <v>3</v>
      </c>
      <c r="I315" s="226"/>
      <c r="J315" s="226" t="s">
        <v>64</v>
      </c>
      <c r="K315" s="462"/>
      <c r="L315" s="414"/>
      <c r="M315" s="122"/>
      <c r="N315" s="463"/>
      <c r="O315" s="464">
        <v>1</v>
      </c>
      <c r="P315" s="464" t="s">
        <v>429</v>
      </c>
      <c r="Q315" s="465"/>
      <c r="R315" s="49">
        <v>15006</v>
      </c>
      <c r="S315" s="50" t="s">
        <v>325</v>
      </c>
      <c r="T315" s="51"/>
    </row>
    <row r="316" spans="1:20" s="137" customFormat="1" ht="81.75" customHeight="1" x14ac:dyDescent="0.55000000000000004">
      <c r="A316" s="22"/>
      <c r="B316" s="23">
        <f t="shared" si="4"/>
        <v>311</v>
      </c>
      <c r="C316" s="23"/>
      <c r="D316" s="103"/>
      <c r="E316" s="103"/>
      <c r="F316" s="388" t="s">
        <v>561</v>
      </c>
      <c r="G316" s="330" t="s">
        <v>562</v>
      </c>
      <c r="H316" s="23">
        <v>3</v>
      </c>
      <c r="I316" s="226"/>
      <c r="J316" s="226" t="s">
        <v>64</v>
      </c>
      <c r="K316" s="462"/>
      <c r="L316" s="414"/>
      <c r="M316" s="122"/>
      <c r="N316" s="463"/>
      <c r="O316" s="464">
        <v>1</v>
      </c>
      <c r="P316" s="464" t="s">
        <v>429</v>
      </c>
      <c r="Q316" s="465"/>
      <c r="R316" s="49">
        <v>15006</v>
      </c>
      <c r="S316" s="50" t="s">
        <v>325</v>
      </c>
      <c r="T316" s="51" t="s">
        <v>563</v>
      </c>
    </row>
    <row r="317" spans="1:20" s="137" customFormat="1" ht="81.75" customHeight="1" x14ac:dyDescent="0.55000000000000004">
      <c r="A317" s="22"/>
      <c r="B317" s="23">
        <f t="shared" si="4"/>
        <v>312</v>
      </c>
      <c r="C317" s="23"/>
      <c r="D317" s="103"/>
      <c r="E317" s="103"/>
      <c r="F317" s="479"/>
      <c r="G317" s="330" t="s">
        <v>564</v>
      </c>
      <c r="H317" s="23">
        <v>3</v>
      </c>
      <c r="I317" s="226"/>
      <c r="J317" s="226" t="s">
        <v>64</v>
      </c>
      <c r="K317" s="462"/>
      <c r="L317" s="414"/>
      <c r="M317" s="122"/>
      <c r="N317" s="463"/>
      <c r="O317" s="464">
        <v>1</v>
      </c>
      <c r="P317" s="464" t="s">
        <v>429</v>
      </c>
      <c r="Q317" s="465"/>
      <c r="R317" s="49">
        <v>15006</v>
      </c>
      <c r="S317" s="50" t="s">
        <v>325</v>
      </c>
      <c r="T317" s="51"/>
    </row>
    <row r="318" spans="1:20" s="137" customFormat="1" ht="33.75" customHeight="1" x14ac:dyDescent="0.55000000000000004">
      <c r="A318" s="22"/>
      <c r="B318" s="23">
        <f t="shared" si="4"/>
        <v>313</v>
      </c>
      <c r="C318" s="23"/>
      <c r="D318" s="103"/>
      <c r="E318" s="103"/>
      <c r="F318" s="466" t="s">
        <v>100</v>
      </c>
      <c r="G318" s="467" t="s">
        <v>565</v>
      </c>
      <c r="H318" s="468">
        <v>3</v>
      </c>
      <c r="I318" s="469"/>
      <c r="J318" s="469"/>
      <c r="K318" s="470"/>
      <c r="L318" s="471"/>
      <c r="M318" s="472"/>
      <c r="N318" s="473"/>
      <c r="O318" s="474"/>
      <c r="P318" s="474"/>
      <c r="Q318" s="475"/>
      <c r="R318" s="49">
        <v>15006</v>
      </c>
      <c r="S318" s="50" t="s">
        <v>325</v>
      </c>
      <c r="T318" s="51"/>
    </row>
    <row r="319" spans="1:20" s="137" customFormat="1" ht="55.5" customHeight="1" x14ac:dyDescent="0.55000000000000004">
      <c r="A319" s="22"/>
      <c r="B319" s="23">
        <f t="shared" si="4"/>
        <v>314</v>
      </c>
      <c r="C319" s="23"/>
      <c r="D319" s="103"/>
      <c r="E319" s="103"/>
      <c r="F319" s="461" t="s">
        <v>147</v>
      </c>
      <c r="G319" s="330" t="s">
        <v>566</v>
      </c>
      <c r="H319" s="23">
        <v>3</v>
      </c>
      <c r="I319" s="226"/>
      <c r="J319" s="226" t="s">
        <v>64</v>
      </c>
      <c r="K319" s="462"/>
      <c r="L319" s="414"/>
      <c r="M319" s="122"/>
      <c r="N319" s="463"/>
      <c r="O319" s="464">
        <v>6</v>
      </c>
      <c r="P319" s="464" t="s">
        <v>328</v>
      </c>
      <c r="Q319" s="465"/>
      <c r="R319" s="49">
        <v>15006</v>
      </c>
      <c r="S319" s="50" t="s">
        <v>325</v>
      </c>
      <c r="T319" s="51"/>
    </row>
    <row r="320" spans="1:20" s="137" customFormat="1" ht="82.5" customHeight="1" x14ac:dyDescent="0.55000000000000004">
      <c r="A320" s="22"/>
      <c r="B320" s="23">
        <f t="shared" si="4"/>
        <v>315</v>
      </c>
      <c r="C320" s="23"/>
      <c r="D320" s="103"/>
      <c r="E320" s="103"/>
      <c r="F320" s="388" t="s">
        <v>430</v>
      </c>
      <c r="G320" s="330" t="s">
        <v>567</v>
      </c>
      <c r="H320" s="23">
        <v>3</v>
      </c>
      <c r="I320" s="226"/>
      <c r="J320" s="226" t="s">
        <v>64</v>
      </c>
      <c r="K320" s="462"/>
      <c r="L320" s="414"/>
      <c r="M320" s="122"/>
      <c r="N320" s="463"/>
      <c r="O320" s="464">
        <v>1</v>
      </c>
      <c r="P320" s="464" t="s">
        <v>429</v>
      </c>
      <c r="Q320" s="465"/>
      <c r="R320" s="49">
        <v>15006</v>
      </c>
      <c r="S320" s="50" t="s">
        <v>325</v>
      </c>
      <c r="T320" s="51" t="s">
        <v>568</v>
      </c>
    </row>
    <row r="321" spans="1:20" s="137" customFormat="1" ht="81.75" customHeight="1" x14ac:dyDescent="0.55000000000000004">
      <c r="A321" s="22"/>
      <c r="B321" s="23">
        <f t="shared" si="4"/>
        <v>316</v>
      </c>
      <c r="C321" s="23"/>
      <c r="D321" s="103"/>
      <c r="E321" s="103"/>
      <c r="F321" s="388"/>
      <c r="G321" s="330" t="s">
        <v>569</v>
      </c>
      <c r="H321" s="23">
        <v>3</v>
      </c>
      <c r="I321" s="226"/>
      <c r="J321" s="226" t="s">
        <v>64</v>
      </c>
      <c r="K321" s="462"/>
      <c r="L321" s="414"/>
      <c r="M321" s="122"/>
      <c r="N321" s="463"/>
      <c r="O321" s="464">
        <v>1</v>
      </c>
      <c r="P321" s="464" t="s">
        <v>429</v>
      </c>
      <c r="Q321" s="465"/>
      <c r="R321" s="49">
        <v>15006</v>
      </c>
      <c r="S321" s="50" t="s">
        <v>325</v>
      </c>
      <c r="T321" s="51"/>
    </row>
    <row r="322" spans="1:20" s="137" customFormat="1" ht="91.5" customHeight="1" x14ac:dyDescent="0.55000000000000004">
      <c r="A322" s="22"/>
      <c r="B322" s="23">
        <f t="shared" si="4"/>
        <v>317</v>
      </c>
      <c r="C322" s="23"/>
      <c r="D322" s="103"/>
      <c r="E322" s="103"/>
      <c r="F322" s="388" t="s">
        <v>231</v>
      </c>
      <c r="G322" s="330" t="s">
        <v>570</v>
      </c>
      <c r="H322" s="23">
        <v>3</v>
      </c>
      <c r="I322" s="226"/>
      <c r="J322" s="226" t="s">
        <v>64</v>
      </c>
      <c r="K322" s="462"/>
      <c r="L322" s="414"/>
      <c r="M322" s="122"/>
      <c r="N322" s="463"/>
      <c r="O322" s="464">
        <v>1</v>
      </c>
      <c r="P322" s="464" t="s">
        <v>429</v>
      </c>
      <c r="Q322" s="465"/>
      <c r="R322" s="49">
        <v>15006</v>
      </c>
      <c r="S322" s="50" t="s">
        <v>325</v>
      </c>
      <c r="T322" s="51" t="s">
        <v>571</v>
      </c>
    </row>
    <row r="323" spans="1:20" s="137" customFormat="1" ht="81.75" customHeight="1" x14ac:dyDescent="0.55000000000000004">
      <c r="A323" s="22"/>
      <c r="B323" s="23">
        <f t="shared" si="4"/>
        <v>318</v>
      </c>
      <c r="C323" s="23"/>
      <c r="D323" s="103"/>
      <c r="E323" s="103"/>
      <c r="F323" s="388"/>
      <c r="G323" s="330" t="s">
        <v>572</v>
      </c>
      <c r="H323" s="23">
        <v>3</v>
      </c>
      <c r="I323" s="226"/>
      <c r="J323" s="226" t="s">
        <v>64</v>
      </c>
      <c r="K323" s="462"/>
      <c r="L323" s="414"/>
      <c r="M323" s="122"/>
      <c r="N323" s="463"/>
      <c r="O323" s="464">
        <v>1</v>
      </c>
      <c r="P323" s="464" t="s">
        <v>429</v>
      </c>
      <c r="Q323" s="465"/>
      <c r="R323" s="49">
        <v>15006</v>
      </c>
      <c r="S323" s="50" t="s">
        <v>325</v>
      </c>
      <c r="T323" s="51"/>
    </row>
    <row r="324" spans="1:20" s="137" customFormat="1" ht="81.75" customHeight="1" x14ac:dyDescent="0.55000000000000004">
      <c r="A324" s="22"/>
      <c r="B324" s="23">
        <f t="shared" si="4"/>
        <v>319</v>
      </c>
      <c r="C324" s="23"/>
      <c r="D324" s="103"/>
      <c r="E324" s="103"/>
      <c r="F324" s="388" t="s">
        <v>233</v>
      </c>
      <c r="G324" s="330" t="s">
        <v>573</v>
      </c>
      <c r="H324" s="23">
        <v>3</v>
      </c>
      <c r="I324" s="226"/>
      <c r="J324" s="226" t="s">
        <v>64</v>
      </c>
      <c r="K324" s="462"/>
      <c r="L324" s="414"/>
      <c r="M324" s="122"/>
      <c r="N324" s="463"/>
      <c r="O324" s="464">
        <v>1</v>
      </c>
      <c r="P324" s="464" t="s">
        <v>429</v>
      </c>
      <c r="Q324" s="465"/>
      <c r="R324" s="49">
        <v>15006</v>
      </c>
      <c r="S324" s="50" t="s">
        <v>325</v>
      </c>
      <c r="T324" s="51" t="s">
        <v>574</v>
      </c>
    </row>
    <row r="325" spans="1:20" s="137" customFormat="1" ht="82.5" customHeight="1" x14ac:dyDescent="0.55000000000000004">
      <c r="A325" s="22"/>
      <c r="B325" s="23">
        <f t="shared" si="4"/>
        <v>320</v>
      </c>
      <c r="C325" s="23"/>
      <c r="D325" s="103"/>
      <c r="E325" s="103"/>
      <c r="F325" s="388"/>
      <c r="G325" s="330" t="s">
        <v>575</v>
      </c>
      <c r="H325" s="23">
        <v>3</v>
      </c>
      <c r="I325" s="226"/>
      <c r="J325" s="226" t="s">
        <v>64</v>
      </c>
      <c r="K325" s="462"/>
      <c r="L325" s="414"/>
      <c r="M325" s="122"/>
      <c r="N325" s="463"/>
      <c r="O325" s="464">
        <v>1</v>
      </c>
      <c r="P325" s="464" t="s">
        <v>429</v>
      </c>
      <c r="Q325" s="465"/>
      <c r="R325" s="49">
        <v>15006</v>
      </c>
      <c r="S325" s="50" t="s">
        <v>325</v>
      </c>
      <c r="T325" s="51"/>
    </row>
    <row r="326" spans="1:20" s="137" customFormat="1" ht="81.75" customHeight="1" x14ac:dyDescent="0.55000000000000004">
      <c r="A326" s="22"/>
      <c r="B326" s="23">
        <f t="shared" si="4"/>
        <v>321</v>
      </c>
      <c r="C326" s="23"/>
      <c r="D326" s="103"/>
      <c r="E326" s="103"/>
      <c r="F326" s="388" t="s">
        <v>235</v>
      </c>
      <c r="G326" s="330" t="s">
        <v>576</v>
      </c>
      <c r="H326" s="23">
        <v>3</v>
      </c>
      <c r="I326" s="226"/>
      <c r="J326" s="226" t="s">
        <v>64</v>
      </c>
      <c r="K326" s="462"/>
      <c r="L326" s="414"/>
      <c r="M326" s="122"/>
      <c r="N326" s="463"/>
      <c r="O326" s="464">
        <v>1</v>
      </c>
      <c r="P326" s="464" t="s">
        <v>429</v>
      </c>
      <c r="Q326" s="465"/>
      <c r="R326" s="49">
        <v>15006</v>
      </c>
      <c r="S326" s="50" t="s">
        <v>325</v>
      </c>
      <c r="T326" s="51" t="s">
        <v>577</v>
      </c>
    </row>
    <row r="327" spans="1:20" s="137" customFormat="1" ht="81.75" customHeight="1" x14ac:dyDescent="0.55000000000000004">
      <c r="A327" s="22"/>
      <c r="B327" s="23">
        <f t="shared" si="4"/>
        <v>322</v>
      </c>
      <c r="C327" s="23"/>
      <c r="D327" s="103"/>
      <c r="E327" s="103"/>
      <c r="F327" s="388"/>
      <c r="G327" s="330" t="s">
        <v>578</v>
      </c>
      <c r="H327" s="23">
        <v>3</v>
      </c>
      <c r="I327" s="226"/>
      <c r="J327" s="226" t="s">
        <v>64</v>
      </c>
      <c r="K327" s="462"/>
      <c r="L327" s="414"/>
      <c r="M327" s="122"/>
      <c r="N327" s="463"/>
      <c r="O327" s="464">
        <v>1</v>
      </c>
      <c r="P327" s="464" t="s">
        <v>429</v>
      </c>
      <c r="Q327" s="465"/>
      <c r="R327" s="49">
        <v>15006</v>
      </c>
      <c r="S327" s="50" t="s">
        <v>325</v>
      </c>
      <c r="T327" s="51"/>
    </row>
    <row r="328" spans="1:20" s="137" customFormat="1" ht="81.75" customHeight="1" x14ac:dyDescent="0.55000000000000004">
      <c r="A328" s="22"/>
      <c r="B328" s="23">
        <f t="shared" ref="B328:B391" si="5">+B327+1</f>
        <v>323</v>
      </c>
      <c r="C328" s="23"/>
      <c r="D328" s="103"/>
      <c r="E328" s="103"/>
      <c r="F328" s="388" t="s">
        <v>237</v>
      </c>
      <c r="G328" s="330" t="s">
        <v>579</v>
      </c>
      <c r="H328" s="23">
        <v>3</v>
      </c>
      <c r="I328" s="226"/>
      <c r="J328" s="226" t="s">
        <v>64</v>
      </c>
      <c r="K328" s="462"/>
      <c r="L328" s="414"/>
      <c r="M328" s="122"/>
      <c r="N328" s="463"/>
      <c r="O328" s="464">
        <v>6</v>
      </c>
      <c r="P328" s="464" t="s">
        <v>429</v>
      </c>
      <c r="Q328" s="465"/>
      <c r="R328" s="49">
        <v>15006</v>
      </c>
      <c r="S328" s="50" t="s">
        <v>325</v>
      </c>
      <c r="T328" s="51" t="s">
        <v>580</v>
      </c>
    </row>
    <row r="329" spans="1:20" s="137" customFormat="1" ht="81.75" customHeight="1" x14ac:dyDescent="0.55000000000000004">
      <c r="A329" s="22"/>
      <c r="B329" s="23">
        <f t="shared" si="5"/>
        <v>324</v>
      </c>
      <c r="C329" s="23"/>
      <c r="D329" s="103"/>
      <c r="E329" s="103"/>
      <c r="F329" s="388"/>
      <c r="G329" s="330" t="s">
        <v>581</v>
      </c>
      <c r="H329" s="23">
        <v>3</v>
      </c>
      <c r="I329" s="226"/>
      <c r="J329" s="226" t="s">
        <v>64</v>
      </c>
      <c r="K329" s="462"/>
      <c r="L329" s="414"/>
      <c r="M329" s="122"/>
      <c r="N329" s="463"/>
      <c r="O329" s="464">
        <v>1</v>
      </c>
      <c r="P329" s="464" t="s">
        <v>429</v>
      </c>
      <c r="Q329" s="465"/>
      <c r="R329" s="49">
        <v>15006</v>
      </c>
      <c r="S329" s="50" t="s">
        <v>325</v>
      </c>
      <c r="T329" s="51"/>
    </row>
    <row r="330" spans="1:20" s="137" customFormat="1" ht="81.75" customHeight="1" x14ac:dyDescent="0.55000000000000004">
      <c r="A330" s="22"/>
      <c r="B330" s="23">
        <f t="shared" si="5"/>
        <v>325</v>
      </c>
      <c r="C330" s="23"/>
      <c r="D330" s="103"/>
      <c r="E330" s="103"/>
      <c r="F330" s="388"/>
      <c r="G330" s="330" t="s">
        <v>582</v>
      </c>
      <c r="H330" s="23">
        <v>3</v>
      </c>
      <c r="I330" s="226"/>
      <c r="J330" s="226" t="s">
        <v>64</v>
      </c>
      <c r="K330" s="462"/>
      <c r="L330" s="414"/>
      <c r="M330" s="122"/>
      <c r="N330" s="463"/>
      <c r="O330" s="464">
        <v>1</v>
      </c>
      <c r="P330" s="464" t="s">
        <v>429</v>
      </c>
      <c r="Q330" s="465"/>
      <c r="R330" s="49">
        <v>15006</v>
      </c>
      <c r="S330" s="50" t="s">
        <v>325</v>
      </c>
      <c r="T330" s="51"/>
    </row>
    <row r="331" spans="1:20" s="137" customFormat="1" ht="81.75" customHeight="1" x14ac:dyDescent="0.55000000000000004">
      <c r="A331" s="22"/>
      <c r="B331" s="23">
        <f t="shared" si="5"/>
        <v>326</v>
      </c>
      <c r="C331" s="23"/>
      <c r="D331" s="103"/>
      <c r="E331" s="103"/>
      <c r="F331" s="388"/>
      <c r="G331" s="330" t="s">
        <v>583</v>
      </c>
      <c r="H331" s="23">
        <v>3</v>
      </c>
      <c r="I331" s="226"/>
      <c r="J331" s="226" t="s">
        <v>64</v>
      </c>
      <c r="K331" s="462"/>
      <c r="L331" s="414"/>
      <c r="M331" s="122"/>
      <c r="N331" s="463"/>
      <c r="O331" s="464">
        <v>1</v>
      </c>
      <c r="P331" s="464" t="s">
        <v>429</v>
      </c>
      <c r="Q331" s="465"/>
      <c r="R331" s="49">
        <v>15006</v>
      </c>
      <c r="S331" s="50" t="s">
        <v>325</v>
      </c>
      <c r="T331" s="51"/>
    </row>
    <row r="332" spans="1:20" s="137" customFormat="1" ht="81.75" customHeight="1" x14ac:dyDescent="0.55000000000000004">
      <c r="A332" s="22"/>
      <c r="B332" s="23">
        <f t="shared" si="5"/>
        <v>327</v>
      </c>
      <c r="C332" s="23"/>
      <c r="D332" s="103"/>
      <c r="E332" s="103"/>
      <c r="F332" s="388"/>
      <c r="G332" s="330" t="s">
        <v>584</v>
      </c>
      <c r="H332" s="23">
        <v>3</v>
      </c>
      <c r="I332" s="226"/>
      <c r="J332" s="226" t="s">
        <v>64</v>
      </c>
      <c r="K332" s="462"/>
      <c r="L332" s="414"/>
      <c r="M332" s="122"/>
      <c r="N332" s="463"/>
      <c r="O332" s="464">
        <v>1</v>
      </c>
      <c r="P332" s="464" t="s">
        <v>429</v>
      </c>
      <c r="Q332" s="465"/>
      <c r="R332" s="49">
        <v>15006</v>
      </c>
      <c r="S332" s="50" t="s">
        <v>325</v>
      </c>
      <c r="T332" s="51"/>
    </row>
    <row r="333" spans="1:20" s="137" customFormat="1" ht="81.75" customHeight="1" x14ac:dyDescent="0.55000000000000004">
      <c r="A333" s="22"/>
      <c r="B333" s="23">
        <f t="shared" si="5"/>
        <v>328</v>
      </c>
      <c r="C333" s="23"/>
      <c r="D333" s="103"/>
      <c r="E333" s="103"/>
      <c r="F333" s="388"/>
      <c r="G333" s="330" t="s">
        <v>585</v>
      </c>
      <c r="H333" s="23">
        <v>3</v>
      </c>
      <c r="I333" s="226"/>
      <c r="J333" s="226" t="s">
        <v>64</v>
      </c>
      <c r="K333" s="462"/>
      <c r="L333" s="414"/>
      <c r="M333" s="122"/>
      <c r="N333" s="463"/>
      <c r="O333" s="464">
        <v>1</v>
      </c>
      <c r="P333" s="464" t="s">
        <v>429</v>
      </c>
      <c r="Q333" s="465"/>
      <c r="R333" s="49">
        <v>15006</v>
      </c>
      <c r="S333" s="50" t="s">
        <v>325</v>
      </c>
      <c r="T333" s="51"/>
    </row>
    <row r="334" spans="1:20" s="137" customFormat="1" ht="81.75" customHeight="1" x14ac:dyDescent="0.55000000000000004">
      <c r="A334" s="22"/>
      <c r="B334" s="23">
        <f t="shared" si="5"/>
        <v>329</v>
      </c>
      <c r="C334" s="23"/>
      <c r="D334" s="103"/>
      <c r="E334" s="103"/>
      <c r="F334" s="388"/>
      <c r="G334" s="330" t="s">
        <v>586</v>
      </c>
      <c r="H334" s="23">
        <v>3</v>
      </c>
      <c r="I334" s="226"/>
      <c r="J334" s="226" t="s">
        <v>64</v>
      </c>
      <c r="K334" s="462"/>
      <c r="L334" s="414"/>
      <c r="M334" s="122"/>
      <c r="N334" s="463"/>
      <c r="O334" s="464">
        <v>1</v>
      </c>
      <c r="P334" s="464" t="s">
        <v>429</v>
      </c>
      <c r="Q334" s="465"/>
      <c r="R334" s="49">
        <v>15006</v>
      </c>
      <c r="S334" s="50" t="s">
        <v>325</v>
      </c>
      <c r="T334" s="51"/>
    </row>
    <row r="335" spans="1:20" s="137" customFormat="1" ht="81.75" customHeight="1" x14ac:dyDescent="0.55000000000000004">
      <c r="A335" s="22"/>
      <c r="B335" s="23">
        <f t="shared" si="5"/>
        <v>330</v>
      </c>
      <c r="C335" s="23"/>
      <c r="D335" s="103"/>
      <c r="E335" s="103"/>
      <c r="F335" s="388" t="s">
        <v>239</v>
      </c>
      <c r="G335" s="330" t="s">
        <v>587</v>
      </c>
      <c r="H335" s="23">
        <v>3</v>
      </c>
      <c r="I335" s="226"/>
      <c r="J335" s="226" t="s">
        <v>64</v>
      </c>
      <c r="K335" s="462"/>
      <c r="L335" s="414"/>
      <c r="M335" s="122"/>
      <c r="N335" s="463"/>
      <c r="O335" s="464">
        <v>5</v>
      </c>
      <c r="P335" s="464" t="s">
        <v>429</v>
      </c>
      <c r="Q335" s="465"/>
      <c r="R335" s="49">
        <v>15006</v>
      </c>
      <c r="S335" s="50" t="s">
        <v>325</v>
      </c>
      <c r="T335" s="51" t="s">
        <v>588</v>
      </c>
    </row>
    <row r="336" spans="1:20" s="137" customFormat="1" ht="78" customHeight="1" x14ac:dyDescent="0.55000000000000004">
      <c r="A336" s="22"/>
      <c r="B336" s="23">
        <f t="shared" si="5"/>
        <v>331</v>
      </c>
      <c r="C336" s="23"/>
      <c r="D336" s="103"/>
      <c r="E336" s="103"/>
      <c r="F336" s="388"/>
      <c r="G336" s="330" t="s">
        <v>589</v>
      </c>
      <c r="H336" s="23">
        <v>3</v>
      </c>
      <c r="I336" s="226"/>
      <c r="J336" s="226" t="s">
        <v>64</v>
      </c>
      <c r="K336" s="462"/>
      <c r="L336" s="414"/>
      <c r="M336" s="122"/>
      <c r="N336" s="463"/>
      <c r="O336" s="464">
        <v>1</v>
      </c>
      <c r="P336" s="464" t="s">
        <v>429</v>
      </c>
      <c r="Q336" s="465"/>
      <c r="R336" s="49">
        <v>15006</v>
      </c>
      <c r="S336" s="50" t="s">
        <v>325</v>
      </c>
      <c r="T336" s="51"/>
    </row>
    <row r="337" spans="1:20" s="137" customFormat="1" ht="81.75" customHeight="1" x14ac:dyDescent="0.55000000000000004">
      <c r="A337" s="22"/>
      <c r="B337" s="23">
        <f t="shared" si="5"/>
        <v>332</v>
      </c>
      <c r="C337" s="23"/>
      <c r="D337" s="103"/>
      <c r="E337" s="103"/>
      <c r="F337" s="388"/>
      <c r="G337" s="330" t="s">
        <v>590</v>
      </c>
      <c r="H337" s="23">
        <v>3</v>
      </c>
      <c r="I337" s="226"/>
      <c r="J337" s="226" t="s">
        <v>64</v>
      </c>
      <c r="K337" s="462"/>
      <c r="L337" s="414"/>
      <c r="M337" s="122"/>
      <c r="N337" s="463"/>
      <c r="O337" s="464">
        <v>1</v>
      </c>
      <c r="P337" s="464" t="s">
        <v>429</v>
      </c>
      <c r="Q337" s="465"/>
      <c r="R337" s="49">
        <v>15006</v>
      </c>
      <c r="S337" s="50" t="s">
        <v>325</v>
      </c>
      <c r="T337" s="51"/>
    </row>
    <row r="338" spans="1:20" s="137" customFormat="1" ht="81.75" customHeight="1" x14ac:dyDescent="0.55000000000000004">
      <c r="A338" s="22"/>
      <c r="B338" s="23">
        <f t="shared" si="5"/>
        <v>333</v>
      </c>
      <c r="C338" s="23"/>
      <c r="D338" s="103"/>
      <c r="E338" s="103"/>
      <c r="F338" s="388"/>
      <c r="G338" s="330" t="s">
        <v>591</v>
      </c>
      <c r="H338" s="23">
        <v>3</v>
      </c>
      <c r="I338" s="226"/>
      <c r="J338" s="226" t="s">
        <v>64</v>
      </c>
      <c r="K338" s="462"/>
      <c r="L338" s="414"/>
      <c r="M338" s="122"/>
      <c r="N338" s="463"/>
      <c r="O338" s="464">
        <v>1</v>
      </c>
      <c r="P338" s="464" t="s">
        <v>429</v>
      </c>
      <c r="Q338" s="465"/>
      <c r="R338" s="49">
        <v>15006</v>
      </c>
      <c r="S338" s="50" t="s">
        <v>325</v>
      </c>
      <c r="T338" s="51"/>
    </row>
    <row r="339" spans="1:20" s="137" customFormat="1" ht="81.75" customHeight="1" x14ac:dyDescent="0.55000000000000004">
      <c r="A339" s="22"/>
      <c r="B339" s="23">
        <f t="shared" si="5"/>
        <v>334</v>
      </c>
      <c r="C339" s="23"/>
      <c r="D339" s="103"/>
      <c r="E339" s="103"/>
      <c r="F339" s="388"/>
      <c r="G339" s="330" t="s">
        <v>592</v>
      </c>
      <c r="H339" s="23">
        <v>3</v>
      </c>
      <c r="I339" s="226"/>
      <c r="J339" s="226" t="s">
        <v>64</v>
      </c>
      <c r="K339" s="462"/>
      <c r="L339" s="414"/>
      <c r="M339" s="122"/>
      <c r="N339" s="463"/>
      <c r="O339" s="464">
        <v>1</v>
      </c>
      <c r="P339" s="464" t="s">
        <v>429</v>
      </c>
      <c r="Q339" s="465"/>
      <c r="R339" s="49">
        <v>15006</v>
      </c>
      <c r="S339" s="50" t="s">
        <v>325</v>
      </c>
      <c r="T339" s="51"/>
    </row>
    <row r="340" spans="1:20" s="137" customFormat="1" ht="57.75" customHeight="1" x14ac:dyDescent="0.55000000000000004">
      <c r="A340" s="22"/>
      <c r="B340" s="23">
        <f t="shared" si="5"/>
        <v>335</v>
      </c>
      <c r="C340" s="23"/>
      <c r="D340" s="103"/>
      <c r="E340" s="103"/>
      <c r="F340" s="388"/>
      <c r="G340" s="330" t="s">
        <v>593</v>
      </c>
      <c r="H340" s="23">
        <v>3</v>
      </c>
      <c r="I340" s="226"/>
      <c r="J340" s="226" t="s">
        <v>64</v>
      </c>
      <c r="K340" s="462"/>
      <c r="L340" s="414"/>
      <c r="M340" s="122"/>
      <c r="N340" s="463"/>
      <c r="O340" s="464">
        <v>1</v>
      </c>
      <c r="P340" s="464" t="s">
        <v>429</v>
      </c>
      <c r="Q340" s="465"/>
      <c r="R340" s="49">
        <v>15006</v>
      </c>
      <c r="S340" s="50" t="s">
        <v>325</v>
      </c>
      <c r="T340" s="51"/>
    </row>
    <row r="341" spans="1:20" s="137" customFormat="1" ht="33.75" customHeight="1" x14ac:dyDescent="0.55000000000000004">
      <c r="A341" s="22"/>
      <c r="B341" s="23">
        <f t="shared" si="5"/>
        <v>336</v>
      </c>
      <c r="C341" s="23"/>
      <c r="D341" s="103"/>
      <c r="E341" s="103"/>
      <c r="F341" s="466" t="s">
        <v>103</v>
      </c>
      <c r="G341" s="480" t="s">
        <v>594</v>
      </c>
      <c r="H341" s="481">
        <v>3</v>
      </c>
      <c r="I341" s="482"/>
      <c r="J341" s="482"/>
      <c r="K341" s="483"/>
      <c r="L341" s="484"/>
      <c r="M341" s="485"/>
      <c r="N341" s="486"/>
      <c r="O341" s="487"/>
      <c r="P341" s="487"/>
      <c r="Q341" s="477"/>
      <c r="R341" s="49">
        <v>15006</v>
      </c>
      <c r="S341" s="50" t="s">
        <v>325</v>
      </c>
      <c r="T341" s="51"/>
    </row>
    <row r="342" spans="1:20" s="137" customFormat="1" ht="57.75" customHeight="1" x14ac:dyDescent="0.55000000000000004">
      <c r="A342" s="22"/>
      <c r="B342" s="23">
        <f t="shared" si="5"/>
        <v>337</v>
      </c>
      <c r="C342" s="23"/>
      <c r="D342" s="103"/>
      <c r="E342" s="103"/>
      <c r="F342" s="461" t="s">
        <v>147</v>
      </c>
      <c r="G342" s="330" t="s">
        <v>595</v>
      </c>
      <c r="H342" s="23">
        <v>3</v>
      </c>
      <c r="I342" s="226"/>
      <c r="J342" s="226" t="s">
        <v>64</v>
      </c>
      <c r="K342" s="462"/>
      <c r="L342" s="414"/>
      <c r="M342" s="122"/>
      <c r="N342" s="463"/>
      <c r="O342" s="464"/>
      <c r="P342" s="464"/>
      <c r="Q342" s="465"/>
      <c r="R342" s="49">
        <v>15006</v>
      </c>
      <c r="S342" s="50" t="s">
        <v>325</v>
      </c>
      <c r="T342" s="51"/>
    </row>
    <row r="343" spans="1:20" s="137" customFormat="1" ht="71.25" customHeight="1" x14ac:dyDescent="0.55000000000000004">
      <c r="A343" s="22"/>
      <c r="B343" s="23">
        <f t="shared" si="5"/>
        <v>338</v>
      </c>
      <c r="C343" s="23"/>
      <c r="D343" s="103"/>
      <c r="E343" s="103"/>
      <c r="F343" s="461" t="s">
        <v>430</v>
      </c>
      <c r="G343" s="330" t="s">
        <v>596</v>
      </c>
      <c r="H343" s="23">
        <v>3</v>
      </c>
      <c r="I343" s="226"/>
      <c r="J343" s="226" t="s">
        <v>64</v>
      </c>
      <c r="K343" s="462"/>
      <c r="L343" s="414"/>
      <c r="M343" s="122"/>
      <c r="N343" s="463"/>
      <c r="O343" s="464">
        <v>1</v>
      </c>
      <c r="P343" s="464" t="s">
        <v>429</v>
      </c>
      <c r="Q343" s="465"/>
      <c r="R343" s="49">
        <v>15006</v>
      </c>
      <c r="S343" s="50" t="s">
        <v>325</v>
      </c>
      <c r="T343" s="51" t="s">
        <v>597</v>
      </c>
    </row>
    <row r="344" spans="1:20" s="137" customFormat="1" ht="76.5" customHeight="1" x14ac:dyDescent="0.55000000000000004">
      <c r="A344" s="22"/>
      <c r="B344" s="23">
        <f t="shared" si="5"/>
        <v>339</v>
      </c>
      <c r="C344" s="23"/>
      <c r="D344" s="103"/>
      <c r="E344" s="103"/>
      <c r="F344" s="461" t="s">
        <v>231</v>
      </c>
      <c r="G344" s="330" t="s">
        <v>598</v>
      </c>
      <c r="H344" s="23">
        <v>3</v>
      </c>
      <c r="I344" s="226"/>
      <c r="J344" s="226" t="s">
        <v>64</v>
      </c>
      <c r="K344" s="462"/>
      <c r="L344" s="414"/>
      <c r="M344" s="122"/>
      <c r="N344" s="463"/>
      <c r="O344" s="464">
        <v>1</v>
      </c>
      <c r="P344" s="464" t="s">
        <v>429</v>
      </c>
      <c r="Q344" s="465"/>
      <c r="R344" s="49">
        <v>15006</v>
      </c>
      <c r="S344" s="50" t="s">
        <v>325</v>
      </c>
      <c r="T344" s="51" t="s">
        <v>599</v>
      </c>
    </row>
    <row r="345" spans="1:20" s="137" customFormat="1" ht="78.75" customHeight="1" x14ac:dyDescent="0.55000000000000004">
      <c r="A345" s="22"/>
      <c r="B345" s="23">
        <f t="shared" si="5"/>
        <v>340</v>
      </c>
      <c r="C345" s="23"/>
      <c r="D345" s="103"/>
      <c r="E345" s="103"/>
      <c r="F345" s="461" t="s">
        <v>233</v>
      </c>
      <c r="G345" s="330" t="s">
        <v>600</v>
      </c>
      <c r="H345" s="23">
        <v>3</v>
      </c>
      <c r="I345" s="226"/>
      <c r="J345" s="226" t="s">
        <v>64</v>
      </c>
      <c r="K345" s="462"/>
      <c r="L345" s="414"/>
      <c r="M345" s="122"/>
      <c r="N345" s="463"/>
      <c r="O345" s="464">
        <v>1</v>
      </c>
      <c r="P345" s="464" t="s">
        <v>429</v>
      </c>
      <c r="Q345" s="465"/>
      <c r="R345" s="49">
        <v>15006</v>
      </c>
      <c r="S345" s="50" t="s">
        <v>325</v>
      </c>
      <c r="T345" s="51" t="s">
        <v>601</v>
      </c>
    </row>
    <row r="346" spans="1:20" s="137" customFormat="1" ht="50.25" customHeight="1" x14ac:dyDescent="0.55000000000000004">
      <c r="A346" s="22"/>
      <c r="B346" s="23">
        <f t="shared" si="5"/>
        <v>341</v>
      </c>
      <c r="C346" s="23"/>
      <c r="D346" s="103"/>
      <c r="E346" s="103"/>
      <c r="F346" s="461" t="s">
        <v>235</v>
      </c>
      <c r="G346" s="330" t="s">
        <v>602</v>
      </c>
      <c r="H346" s="23">
        <v>3</v>
      </c>
      <c r="I346" s="226"/>
      <c r="J346" s="226" t="s">
        <v>64</v>
      </c>
      <c r="K346" s="462"/>
      <c r="L346" s="414"/>
      <c r="M346" s="122"/>
      <c r="N346" s="463"/>
      <c r="O346" s="464">
        <v>1</v>
      </c>
      <c r="P346" s="464" t="s">
        <v>429</v>
      </c>
      <c r="Q346" s="465"/>
      <c r="R346" s="49">
        <v>15006</v>
      </c>
      <c r="S346" s="50" t="s">
        <v>325</v>
      </c>
      <c r="T346" s="51" t="s">
        <v>603</v>
      </c>
    </row>
    <row r="347" spans="1:20" s="137" customFormat="1" ht="81.75" customHeight="1" x14ac:dyDescent="0.55000000000000004">
      <c r="A347" s="22"/>
      <c r="B347" s="23">
        <f t="shared" si="5"/>
        <v>342</v>
      </c>
      <c r="C347" s="23"/>
      <c r="D347" s="103"/>
      <c r="E347" s="103"/>
      <c r="F347" s="461" t="s">
        <v>237</v>
      </c>
      <c r="G347" s="330" t="s">
        <v>604</v>
      </c>
      <c r="H347" s="23">
        <v>3</v>
      </c>
      <c r="I347" s="226"/>
      <c r="J347" s="226" t="s">
        <v>64</v>
      </c>
      <c r="K347" s="462"/>
      <c r="L347" s="414"/>
      <c r="M347" s="122"/>
      <c r="N347" s="463"/>
      <c r="O347" s="464">
        <v>1</v>
      </c>
      <c r="P347" s="464" t="s">
        <v>429</v>
      </c>
      <c r="Q347" s="465"/>
      <c r="R347" s="49">
        <v>15006</v>
      </c>
      <c r="S347" s="50" t="s">
        <v>325</v>
      </c>
      <c r="T347" s="51" t="s">
        <v>605</v>
      </c>
    </row>
    <row r="348" spans="1:20" s="137" customFormat="1" ht="81.75" customHeight="1" x14ac:dyDescent="0.55000000000000004">
      <c r="A348" s="22"/>
      <c r="B348" s="23">
        <f t="shared" si="5"/>
        <v>343</v>
      </c>
      <c r="C348" s="23"/>
      <c r="D348" s="103"/>
      <c r="E348" s="103"/>
      <c r="F348" s="461" t="s">
        <v>239</v>
      </c>
      <c r="G348" s="330" t="s">
        <v>606</v>
      </c>
      <c r="H348" s="23">
        <v>3</v>
      </c>
      <c r="I348" s="226"/>
      <c r="J348" s="226" t="s">
        <v>64</v>
      </c>
      <c r="K348" s="462"/>
      <c r="L348" s="414"/>
      <c r="M348" s="122"/>
      <c r="N348" s="463"/>
      <c r="O348" s="464">
        <v>1</v>
      </c>
      <c r="P348" s="464" t="s">
        <v>429</v>
      </c>
      <c r="Q348" s="465"/>
      <c r="R348" s="49">
        <v>15006</v>
      </c>
      <c r="S348" s="50" t="s">
        <v>325</v>
      </c>
      <c r="T348" s="51" t="s">
        <v>607</v>
      </c>
    </row>
    <row r="349" spans="1:20" s="137" customFormat="1" ht="57" customHeight="1" x14ac:dyDescent="0.55000000000000004">
      <c r="A349" s="22"/>
      <c r="B349" s="23">
        <f t="shared" si="5"/>
        <v>344</v>
      </c>
      <c r="C349" s="23"/>
      <c r="D349" s="103"/>
      <c r="E349" s="103"/>
      <c r="F349" s="461" t="s">
        <v>241</v>
      </c>
      <c r="G349" s="330" t="s">
        <v>608</v>
      </c>
      <c r="H349" s="23">
        <v>3</v>
      </c>
      <c r="I349" s="226"/>
      <c r="J349" s="226" t="s">
        <v>64</v>
      </c>
      <c r="K349" s="462"/>
      <c r="L349" s="414"/>
      <c r="M349" s="122"/>
      <c r="N349" s="463"/>
      <c r="O349" s="464">
        <v>1</v>
      </c>
      <c r="P349" s="464" t="s">
        <v>429</v>
      </c>
      <c r="Q349" s="465"/>
      <c r="R349" s="49">
        <v>15006</v>
      </c>
      <c r="S349" s="50" t="s">
        <v>325</v>
      </c>
      <c r="T349" s="51" t="s">
        <v>609</v>
      </c>
    </row>
    <row r="350" spans="1:20" s="137" customFormat="1" ht="81" customHeight="1" x14ac:dyDescent="0.55000000000000004">
      <c r="A350" s="22"/>
      <c r="B350" s="23">
        <f t="shared" si="5"/>
        <v>345</v>
      </c>
      <c r="C350" s="23"/>
      <c r="D350" s="103"/>
      <c r="E350" s="103"/>
      <c r="F350" s="461" t="s">
        <v>243</v>
      </c>
      <c r="G350" s="330" t="s">
        <v>610</v>
      </c>
      <c r="H350" s="23">
        <v>3</v>
      </c>
      <c r="I350" s="226"/>
      <c r="J350" s="226" t="s">
        <v>64</v>
      </c>
      <c r="K350" s="462"/>
      <c r="L350" s="414"/>
      <c r="M350" s="122"/>
      <c r="N350" s="463"/>
      <c r="O350" s="464">
        <v>2</v>
      </c>
      <c r="P350" s="464" t="s">
        <v>611</v>
      </c>
      <c r="Q350" s="465"/>
      <c r="R350" s="49">
        <v>15006</v>
      </c>
      <c r="S350" s="50" t="s">
        <v>325</v>
      </c>
      <c r="T350" s="51" t="s">
        <v>612</v>
      </c>
    </row>
    <row r="351" spans="1:20" s="137" customFormat="1" ht="79.5" customHeight="1" x14ac:dyDescent="0.55000000000000004">
      <c r="A351" s="22"/>
      <c r="B351" s="23">
        <f t="shared" si="5"/>
        <v>346</v>
      </c>
      <c r="C351" s="23"/>
      <c r="D351" s="103"/>
      <c r="E351" s="103"/>
      <c r="F351" s="388"/>
      <c r="G351" s="330" t="s">
        <v>613</v>
      </c>
      <c r="H351" s="23">
        <v>3</v>
      </c>
      <c r="I351" s="226"/>
      <c r="J351" s="226" t="s">
        <v>64</v>
      </c>
      <c r="K351" s="462"/>
      <c r="L351" s="414"/>
      <c r="M351" s="122"/>
      <c r="N351" s="463"/>
      <c r="O351" s="464">
        <v>1</v>
      </c>
      <c r="P351" s="464" t="s">
        <v>429</v>
      </c>
      <c r="Q351" s="465"/>
      <c r="R351" s="49">
        <v>15006</v>
      </c>
      <c r="S351" s="50" t="s">
        <v>325</v>
      </c>
      <c r="T351" s="51"/>
    </row>
    <row r="352" spans="1:20" s="137" customFormat="1" ht="85.5" customHeight="1" x14ac:dyDescent="0.55000000000000004">
      <c r="A352" s="22"/>
      <c r="B352" s="23">
        <f t="shared" si="5"/>
        <v>347</v>
      </c>
      <c r="C352" s="23"/>
      <c r="D352" s="103"/>
      <c r="E352" s="103"/>
      <c r="F352" s="388"/>
      <c r="G352" s="330" t="s">
        <v>614</v>
      </c>
      <c r="H352" s="23">
        <v>3</v>
      </c>
      <c r="I352" s="226"/>
      <c r="J352" s="226" t="s">
        <v>64</v>
      </c>
      <c r="K352" s="462"/>
      <c r="L352" s="414"/>
      <c r="M352" s="122"/>
      <c r="N352" s="463"/>
      <c r="O352" s="464">
        <v>1</v>
      </c>
      <c r="P352" s="464" t="s">
        <v>429</v>
      </c>
      <c r="Q352" s="465"/>
      <c r="R352" s="49">
        <v>15006</v>
      </c>
      <c r="S352" s="50" t="s">
        <v>325</v>
      </c>
      <c r="T352" s="51"/>
    </row>
    <row r="353" spans="1:20" s="137" customFormat="1" ht="81.75" customHeight="1" x14ac:dyDescent="0.55000000000000004">
      <c r="A353" s="22"/>
      <c r="B353" s="23">
        <f t="shared" si="5"/>
        <v>348</v>
      </c>
      <c r="C353" s="23"/>
      <c r="D353" s="103"/>
      <c r="E353" s="103"/>
      <c r="F353" s="388" t="s">
        <v>245</v>
      </c>
      <c r="G353" s="330" t="s">
        <v>615</v>
      </c>
      <c r="H353" s="23">
        <v>3</v>
      </c>
      <c r="I353" s="226"/>
      <c r="J353" s="226" t="s">
        <v>64</v>
      </c>
      <c r="K353" s="462"/>
      <c r="L353" s="414"/>
      <c r="M353" s="122"/>
      <c r="N353" s="463"/>
      <c r="O353" s="464">
        <v>1</v>
      </c>
      <c r="P353" s="464" t="s">
        <v>429</v>
      </c>
      <c r="Q353" s="465"/>
      <c r="R353" s="49">
        <v>15006</v>
      </c>
      <c r="S353" s="50" t="s">
        <v>325</v>
      </c>
      <c r="T353" s="51" t="s">
        <v>616</v>
      </c>
    </row>
    <row r="354" spans="1:20" s="137" customFormat="1" ht="81.75" customHeight="1" x14ac:dyDescent="0.55000000000000004">
      <c r="A354" s="22"/>
      <c r="B354" s="23">
        <f t="shared" si="5"/>
        <v>349</v>
      </c>
      <c r="C354" s="23"/>
      <c r="D354" s="103"/>
      <c r="E354" s="103"/>
      <c r="F354" s="478" t="s">
        <v>248</v>
      </c>
      <c r="G354" s="330" t="s">
        <v>617</v>
      </c>
      <c r="H354" s="23">
        <v>3</v>
      </c>
      <c r="I354" s="226"/>
      <c r="J354" s="226" t="s">
        <v>64</v>
      </c>
      <c r="K354" s="462"/>
      <c r="L354" s="414"/>
      <c r="M354" s="122"/>
      <c r="N354" s="463"/>
      <c r="O354" s="464">
        <v>1</v>
      </c>
      <c r="P354" s="464" t="s">
        <v>429</v>
      </c>
      <c r="Q354" s="465"/>
      <c r="R354" s="49">
        <v>15006</v>
      </c>
      <c r="S354" s="50" t="s">
        <v>325</v>
      </c>
      <c r="T354" s="51" t="s">
        <v>618</v>
      </c>
    </row>
    <row r="355" spans="1:20" s="137" customFormat="1" ht="111.75" customHeight="1" x14ac:dyDescent="0.55000000000000004">
      <c r="A355" s="22"/>
      <c r="B355" s="23">
        <f t="shared" si="5"/>
        <v>350</v>
      </c>
      <c r="C355" s="23"/>
      <c r="D355" s="103"/>
      <c r="E355" s="103"/>
      <c r="F355" s="388" t="s">
        <v>250</v>
      </c>
      <c r="G355" s="330" t="s">
        <v>619</v>
      </c>
      <c r="H355" s="23">
        <v>3</v>
      </c>
      <c r="I355" s="226"/>
      <c r="J355" s="226" t="s">
        <v>64</v>
      </c>
      <c r="K355" s="462"/>
      <c r="L355" s="414"/>
      <c r="M355" s="122"/>
      <c r="N355" s="463"/>
      <c r="O355" s="464">
        <v>1</v>
      </c>
      <c r="P355" s="464" t="s">
        <v>429</v>
      </c>
      <c r="Q355" s="465"/>
      <c r="R355" s="49">
        <v>15006</v>
      </c>
      <c r="S355" s="50" t="s">
        <v>325</v>
      </c>
      <c r="T355" s="51" t="s">
        <v>620</v>
      </c>
    </row>
    <row r="356" spans="1:20" s="137" customFormat="1" ht="81.75" customHeight="1" x14ac:dyDescent="0.55000000000000004">
      <c r="A356" s="22"/>
      <c r="B356" s="23">
        <f t="shared" si="5"/>
        <v>351</v>
      </c>
      <c r="C356" s="23"/>
      <c r="D356" s="103"/>
      <c r="E356" s="103"/>
      <c r="F356" s="388" t="s">
        <v>252</v>
      </c>
      <c r="G356" s="330" t="s">
        <v>621</v>
      </c>
      <c r="H356" s="23">
        <v>3</v>
      </c>
      <c r="I356" s="226"/>
      <c r="J356" s="226" t="s">
        <v>64</v>
      </c>
      <c r="K356" s="462"/>
      <c r="L356" s="414"/>
      <c r="M356" s="122"/>
      <c r="N356" s="463"/>
      <c r="O356" s="464">
        <v>1</v>
      </c>
      <c r="P356" s="464" t="s">
        <v>429</v>
      </c>
      <c r="Q356" s="465"/>
      <c r="R356" s="49">
        <v>15006</v>
      </c>
      <c r="S356" s="50" t="s">
        <v>325</v>
      </c>
      <c r="T356" s="51" t="s">
        <v>622</v>
      </c>
    </row>
    <row r="357" spans="1:20" s="137" customFormat="1" ht="81.75" customHeight="1" x14ac:dyDescent="0.55000000000000004">
      <c r="A357" s="22"/>
      <c r="B357" s="23">
        <f t="shared" si="5"/>
        <v>352</v>
      </c>
      <c r="C357" s="23"/>
      <c r="D357" s="103"/>
      <c r="E357" s="103"/>
      <c r="F357" s="388" t="s">
        <v>254</v>
      </c>
      <c r="G357" s="330" t="s">
        <v>623</v>
      </c>
      <c r="H357" s="23">
        <v>3</v>
      </c>
      <c r="I357" s="226"/>
      <c r="J357" s="226" t="s">
        <v>64</v>
      </c>
      <c r="K357" s="462"/>
      <c r="L357" s="414"/>
      <c r="M357" s="122"/>
      <c r="N357" s="463"/>
      <c r="O357" s="464">
        <v>1</v>
      </c>
      <c r="P357" s="464" t="s">
        <v>429</v>
      </c>
      <c r="Q357" s="465"/>
      <c r="R357" s="49">
        <v>15006</v>
      </c>
      <c r="S357" s="50" t="s">
        <v>325</v>
      </c>
      <c r="T357" s="51" t="s">
        <v>624</v>
      </c>
    </row>
    <row r="358" spans="1:20" s="137" customFormat="1" ht="81.75" customHeight="1" x14ac:dyDescent="0.55000000000000004">
      <c r="A358" s="22"/>
      <c r="B358" s="23">
        <f t="shared" si="5"/>
        <v>353</v>
      </c>
      <c r="C358" s="23"/>
      <c r="D358" s="103"/>
      <c r="E358" s="103"/>
      <c r="F358" s="461" t="s">
        <v>149</v>
      </c>
      <c r="G358" s="330" t="s">
        <v>625</v>
      </c>
      <c r="H358" s="23">
        <v>3</v>
      </c>
      <c r="I358" s="226"/>
      <c r="J358" s="226" t="s">
        <v>64</v>
      </c>
      <c r="K358" s="462"/>
      <c r="L358" s="414"/>
      <c r="M358" s="122"/>
      <c r="N358" s="463"/>
      <c r="O358" s="464">
        <v>1</v>
      </c>
      <c r="P358" s="464" t="s">
        <v>429</v>
      </c>
      <c r="Q358" s="465"/>
      <c r="R358" s="49">
        <v>15006</v>
      </c>
      <c r="S358" s="50" t="s">
        <v>325</v>
      </c>
      <c r="T358" s="51" t="s">
        <v>626</v>
      </c>
    </row>
    <row r="359" spans="1:20" s="137" customFormat="1" ht="75.75" customHeight="1" x14ac:dyDescent="0.55000000000000004">
      <c r="A359" s="22"/>
      <c r="B359" s="23">
        <f t="shared" si="5"/>
        <v>354</v>
      </c>
      <c r="C359" s="23"/>
      <c r="D359" s="103"/>
      <c r="E359" s="103"/>
      <c r="F359" s="461" t="s">
        <v>153</v>
      </c>
      <c r="G359" s="330" t="s">
        <v>627</v>
      </c>
      <c r="H359" s="23">
        <v>3</v>
      </c>
      <c r="I359" s="226"/>
      <c r="J359" s="226" t="s">
        <v>64</v>
      </c>
      <c r="K359" s="462"/>
      <c r="L359" s="414"/>
      <c r="M359" s="122"/>
      <c r="N359" s="463"/>
      <c r="O359" s="464">
        <v>1</v>
      </c>
      <c r="P359" s="464" t="s">
        <v>429</v>
      </c>
      <c r="Q359" s="465"/>
      <c r="R359" s="49">
        <v>15006</v>
      </c>
      <c r="S359" s="50" t="s">
        <v>325</v>
      </c>
      <c r="T359" s="51" t="s">
        <v>628</v>
      </c>
    </row>
    <row r="360" spans="1:20" s="137" customFormat="1" ht="55.5" customHeight="1" x14ac:dyDescent="0.55000000000000004">
      <c r="A360" s="22"/>
      <c r="B360" s="23">
        <f t="shared" si="5"/>
        <v>355</v>
      </c>
      <c r="C360" s="23"/>
      <c r="D360" s="103"/>
      <c r="E360" s="103"/>
      <c r="F360" s="461" t="s">
        <v>156</v>
      </c>
      <c r="G360" s="330" t="s">
        <v>629</v>
      </c>
      <c r="H360" s="23">
        <v>3</v>
      </c>
      <c r="I360" s="226"/>
      <c r="J360" s="226" t="s">
        <v>64</v>
      </c>
      <c r="K360" s="462"/>
      <c r="L360" s="414"/>
      <c r="M360" s="122"/>
      <c r="N360" s="463"/>
      <c r="O360" s="464">
        <v>1</v>
      </c>
      <c r="P360" s="464" t="s">
        <v>429</v>
      </c>
      <c r="Q360" s="465"/>
      <c r="R360" s="49">
        <v>15006</v>
      </c>
      <c r="S360" s="50" t="s">
        <v>325</v>
      </c>
      <c r="T360" s="51" t="s">
        <v>630</v>
      </c>
    </row>
    <row r="361" spans="1:20" s="137" customFormat="1" ht="82.5" customHeight="1" x14ac:dyDescent="0.55000000000000004">
      <c r="A361" s="22"/>
      <c r="B361" s="23">
        <f t="shared" si="5"/>
        <v>356</v>
      </c>
      <c r="C361" s="23"/>
      <c r="D361" s="103"/>
      <c r="E361" s="103"/>
      <c r="F361" s="461" t="s">
        <v>158</v>
      </c>
      <c r="G361" s="330" t="s">
        <v>631</v>
      </c>
      <c r="H361" s="23">
        <v>3</v>
      </c>
      <c r="I361" s="226"/>
      <c r="J361" s="226" t="s">
        <v>64</v>
      </c>
      <c r="K361" s="462"/>
      <c r="L361" s="414"/>
      <c r="M361" s="122"/>
      <c r="N361" s="463"/>
      <c r="O361" s="464">
        <v>1</v>
      </c>
      <c r="P361" s="464" t="s">
        <v>429</v>
      </c>
      <c r="Q361" s="465"/>
      <c r="R361" s="49">
        <v>15006</v>
      </c>
      <c r="S361" s="50" t="s">
        <v>325</v>
      </c>
      <c r="T361" s="51" t="s">
        <v>632</v>
      </c>
    </row>
    <row r="362" spans="1:20" s="137" customFormat="1" ht="78.75" customHeight="1" x14ac:dyDescent="0.55000000000000004">
      <c r="A362" s="22"/>
      <c r="B362" s="23">
        <f t="shared" si="5"/>
        <v>357</v>
      </c>
      <c r="C362" s="23"/>
      <c r="D362" s="103"/>
      <c r="E362" s="103"/>
      <c r="F362" s="461" t="s">
        <v>160</v>
      </c>
      <c r="G362" s="330" t="s">
        <v>633</v>
      </c>
      <c r="H362" s="23">
        <v>3</v>
      </c>
      <c r="I362" s="226"/>
      <c r="J362" s="226" t="s">
        <v>64</v>
      </c>
      <c r="K362" s="462"/>
      <c r="L362" s="414"/>
      <c r="M362" s="122"/>
      <c r="N362" s="463"/>
      <c r="O362" s="464">
        <v>1</v>
      </c>
      <c r="P362" s="464" t="s">
        <v>429</v>
      </c>
      <c r="Q362" s="465"/>
      <c r="R362" s="49">
        <v>15006</v>
      </c>
      <c r="S362" s="50" t="s">
        <v>325</v>
      </c>
      <c r="T362" s="51" t="s">
        <v>634</v>
      </c>
    </row>
    <row r="363" spans="1:20" s="137" customFormat="1" ht="79.5" customHeight="1" x14ac:dyDescent="0.55000000000000004">
      <c r="A363" s="22"/>
      <c r="B363" s="23">
        <f t="shared" si="5"/>
        <v>358</v>
      </c>
      <c r="C363" s="23"/>
      <c r="D363" s="103"/>
      <c r="E363" s="103"/>
      <c r="F363" s="461" t="s">
        <v>162</v>
      </c>
      <c r="G363" s="330" t="s">
        <v>635</v>
      </c>
      <c r="H363" s="23">
        <v>3</v>
      </c>
      <c r="I363" s="226"/>
      <c r="J363" s="226" t="s">
        <v>64</v>
      </c>
      <c r="K363" s="462"/>
      <c r="L363" s="414"/>
      <c r="M363" s="122"/>
      <c r="N363" s="463"/>
      <c r="O363" s="464">
        <v>1</v>
      </c>
      <c r="P363" s="464" t="s">
        <v>429</v>
      </c>
      <c r="Q363" s="465"/>
      <c r="R363" s="49">
        <v>15006</v>
      </c>
      <c r="S363" s="50" t="s">
        <v>325</v>
      </c>
      <c r="T363" s="51" t="s">
        <v>636</v>
      </c>
    </row>
    <row r="364" spans="1:20" s="137" customFormat="1" ht="76.5" customHeight="1" x14ac:dyDescent="0.55000000000000004">
      <c r="A364" s="22"/>
      <c r="B364" s="23">
        <f t="shared" si="5"/>
        <v>359</v>
      </c>
      <c r="C364" s="23"/>
      <c r="D364" s="103"/>
      <c r="E364" s="103"/>
      <c r="F364" s="461" t="s">
        <v>164</v>
      </c>
      <c r="G364" s="330" t="s">
        <v>637</v>
      </c>
      <c r="H364" s="23">
        <v>3</v>
      </c>
      <c r="I364" s="226"/>
      <c r="J364" s="226" t="s">
        <v>64</v>
      </c>
      <c r="K364" s="462"/>
      <c r="L364" s="414"/>
      <c r="M364" s="122"/>
      <c r="N364" s="463"/>
      <c r="O364" s="464">
        <v>1</v>
      </c>
      <c r="P364" s="464" t="s">
        <v>429</v>
      </c>
      <c r="Q364" s="465"/>
      <c r="R364" s="49">
        <v>15006</v>
      </c>
      <c r="S364" s="50" t="s">
        <v>325</v>
      </c>
      <c r="T364" s="51" t="s">
        <v>638</v>
      </c>
    </row>
    <row r="365" spans="1:20" s="125" customFormat="1" ht="168" x14ac:dyDescent="0.2">
      <c r="A365" s="22"/>
      <c r="B365" s="23">
        <f t="shared" si="5"/>
        <v>360</v>
      </c>
      <c r="C365" s="23"/>
      <c r="D365" s="103"/>
      <c r="E365" s="103"/>
      <c r="F365" s="461" t="s">
        <v>166</v>
      </c>
      <c r="G365" s="330" t="s">
        <v>639</v>
      </c>
      <c r="H365" s="23">
        <v>3</v>
      </c>
      <c r="I365" s="240"/>
      <c r="J365" s="226" t="s">
        <v>64</v>
      </c>
      <c r="K365" s="488">
        <v>1</v>
      </c>
      <c r="L365" s="489" t="s">
        <v>429</v>
      </c>
      <c r="M365" s="490"/>
      <c r="N365" s="491">
        <v>58462000</v>
      </c>
      <c r="O365" s="241">
        <v>1</v>
      </c>
      <c r="P365" s="241" t="s">
        <v>429</v>
      </c>
      <c r="Q365" s="238"/>
      <c r="R365" s="49">
        <v>15006</v>
      </c>
      <c r="S365" s="50" t="s">
        <v>325</v>
      </c>
      <c r="T365" s="51"/>
    </row>
    <row r="366" spans="1:20" x14ac:dyDescent="0.55000000000000004">
      <c r="B366" s="23">
        <f t="shared" si="5"/>
        <v>361</v>
      </c>
      <c r="C366" s="23">
        <v>401</v>
      </c>
      <c r="D366" s="265"/>
      <c r="E366" s="266" t="s">
        <v>81</v>
      </c>
      <c r="F366" s="266" t="s">
        <v>640</v>
      </c>
      <c r="G366" s="267"/>
      <c r="H366" s="268"/>
      <c r="I366" s="269"/>
      <c r="J366" s="226"/>
      <c r="K366" s="351"/>
      <c r="L366" s="318"/>
      <c r="M366" s="319"/>
      <c r="N366" s="320">
        <f>+N367+N383++N374</f>
        <v>35376900</v>
      </c>
      <c r="O366" s="274"/>
      <c r="P366" s="274"/>
      <c r="Q366" s="275"/>
      <c r="R366" s="49">
        <v>15006</v>
      </c>
      <c r="S366" s="50" t="s">
        <v>325</v>
      </c>
      <c r="T366" s="51"/>
    </row>
    <row r="367" spans="1:20" x14ac:dyDescent="0.55000000000000004">
      <c r="B367" s="23">
        <f t="shared" si="5"/>
        <v>362</v>
      </c>
      <c r="C367" s="23"/>
      <c r="D367" s="265"/>
      <c r="E367" s="266"/>
      <c r="F367" s="266" t="s">
        <v>144</v>
      </c>
      <c r="G367" s="267" t="s">
        <v>641</v>
      </c>
      <c r="H367" s="268"/>
      <c r="I367" s="269"/>
      <c r="J367" s="269"/>
      <c r="K367" s="351"/>
      <c r="L367" s="318"/>
      <c r="M367" s="319"/>
      <c r="N367" s="320">
        <f>+N368+N377</f>
        <v>25585400</v>
      </c>
      <c r="O367" s="274"/>
      <c r="P367" s="274"/>
      <c r="Q367" s="275"/>
      <c r="R367" s="49">
        <v>15006</v>
      </c>
      <c r="S367" s="50" t="s">
        <v>325</v>
      </c>
      <c r="T367" s="51"/>
    </row>
    <row r="368" spans="1:20" x14ac:dyDescent="0.55000000000000004">
      <c r="B368" s="23">
        <f t="shared" si="5"/>
        <v>363</v>
      </c>
      <c r="C368" s="23"/>
      <c r="D368" s="103"/>
      <c r="E368" s="276"/>
      <c r="F368" s="276"/>
      <c r="G368" s="177" t="s">
        <v>642</v>
      </c>
      <c r="H368" s="23"/>
      <c r="I368" s="226"/>
      <c r="J368" s="226"/>
      <c r="K368" s="120">
        <v>3</v>
      </c>
      <c r="L368" s="121" t="s">
        <v>328</v>
      </c>
      <c r="M368" s="122"/>
      <c r="N368" s="123">
        <f>SUM(N369:N373)</f>
        <v>25585400</v>
      </c>
      <c r="O368" s="241"/>
      <c r="P368" s="241"/>
      <c r="Q368" s="124"/>
      <c r="R368" s="49">
        <v>15006</v>
      </c>
      <c r="S368" s="50" t="s">
        <v>325</v>
      </c>
      <c r="T368" s="51" t="s">
        <v>643</v>
      </c>
    </row>
    <row r="369" spans="1:20" ht="120" x14ac:dyDescent="0.55000000000000004">
      <c r="B369" s="23">
        <f t="shared" si="5"/>
        <v>364</v>
      </c>
      <c r="C369" s="23"/>
      <c r="D369" s="103"/>
      <c r="E369" s="276"/>
      <c r="F369" s="388" t="s">
        <v>147</v>
      </c>
      <c r="G369" s="141" t="s">
        <v>644</v>
      </c>
      <c r="H369" s="23">
        <v>2</v>
      </c>
      <c r="I369" s="226">
        <v>3</v>
      </c>
      <c r="J369" s="226" t="s">
        <v>247</v>
      </c>
      <c r="K369" s="120">
        <f>1189+478</f>
        <v>1667</v>
      </c>
      <c r="L369" s="121" t="s">
        <v>396</v>
      </c>
      <c r="M369" s="122"/>
      <c r="N369" s="311">
        <v>16705400</v>
      </c>
      <c r="O369" s="241">
        <v>1667</v>
      </c>
      <c r="P369" s="241" t="s">
        <v>396</v>
      </c>
      <c r="Q369" s="124"/>
      <c r="R369" s="49">
        <v>15006</v>
      </c>
      <c r="S369" s="50" t="s">
        <v>325</v>
      </c>
      <c r="T369" s="51" t="s">
        <v>643</v>
      </c>
    </row>
    <row r="370" spans="1:20" s="22" customFormat="1" ht="48" x14ac:dyDescent="0.2">
      <c r="B370" s="23">
        <f t="shared" si="5"/>
        <v>365</v>
      </c>
      <c r="C370" s="23"/>
      <c r="D370" s="103"/>
      <c r="E370" s="492"/>
      <c r="F370" s="388" t="s">
        <v>149</v>
      </c>
      <c r="G370" s="141" t="s">
        <v>645</v>
      </c>
      <c r="H370" s="23">
        <v>2</v>
      </c>
      <c r="I370" s="226">
        <v>3</v>
      </c>
      <c r="J370" s="226" t="s">
        <v>247</v>
      </c>
      <c r="K370" s="120"/>
      <c r="L370" s="121"/>
      <c r="M370" s="122"/>
      <c r="N370" s="311"/>
      <c r="O370" s="241">
        <v>12</v>
      </c>
      <c r="P370" s="241" t="s">
        <v>71</v>
      </c>
      <c r="Q370" s="124"/>
      <c r="R370" s="49">
        <v>15006</v>
      </c>
      <c r="S370" s="50" t="s">
        <v>325</v>
      </c>
      <c r="T370" s="51" t="s">
        <v>643</v>
      </c>
    </row>
    <row r="371" spans="1:20" s="22" customFormat="1" x14ac:dyDescent="0.2">
      <c r="B371" s="23">
        <f t="shared" si="5"/>
        <v>366</v>
      </c>
      <c r="C371" s="23"/>
      <c r="D371" s="103"/>
      <c r="E371" s="492"/>
      <c r="F371" s="388" t="s">
        <v>153</v>
      </c>
      <c r="G371" s="141" t="s">
        <v>646</v>
      </c>
      <c r="H371" s="23">
        <v>2</v>
      </c>
      <c r="I371" s="226">
        <v>3</v>
      </c>
      <c r="J371" s="226" t="s">
        <v>247</v>
      </c>
      <c r="K371" s="120"/>
      <c r="L371" s="121"/>
      <c r="M371" s="122"/>
      <c r="N371" s="311"/>
      <c r="O371" s="241" t="s">
        <v>257</v>
      </c>
      <c r="P371" s="241" t="s">
        <v>75</v>
      </c>
      <c r="Q371" s="124"/>
      <c r="R371" s="49">
        <v>15006</v>
      </c>
      <c r="S371" s="50" t="s">
        <v>325</v>
      </c>
      <c r="T371" s="51" t="s">
        <v>643</v>
      </c>
    </row>
    <row r="372" spans="1:20" s="22" customFormat="1" ht="120" x14ac:dyDescent="0.2">
      <c r="B372" s="23">
        <f t="shared" si="5"/>
        <v>367</v>
      </c>
      <c r="C372" s="23"/>
      <c r="D372" s="103"/>
      <c r="E372" s="492"/>
      <c r="F372" s="388" t="s">
        <v>156</v>
      </c>
      <c r="G372" s="141" t="s">
        <v>647</v>
      </c>
      <c r="H372" s="23">
        <v>2</v>
      </c>
      <c r="I372" s="226">
        <v>3</v>
      </c>
      <c r="J372" s="226" t="s">
        <v>247</v>
      </c>
      <c r="K372" s="120"/>
      <c r="L372" s="121"/>
      <c r="M372" s="122"/>
      <c r="N372" s="311"/>
      <c r="O372" s="241"/>
      <c r="P372" s="241" t="s">
        <v>75</v>
      </c>
      <c r="Q372" s="124"/>
      <c r="R372" s="49">
        <v>15006</v>
      </c>
      <c r="S372" s="50" t="s">
        <v>325</v>
      </c>
      <c r="T372" s="51" t="s">
        <v>643</v>
      </c>
    </row>
    <row r="373" spans="1:20" ht="48" x14ac:dyDescent="0.55000000000000004">
      <c r="B373" s="23">
        <f t="shared" si="5"/>
        <v>368</v>
      </c>
      <c r="C373" s="23"/>
      <c r="D373" s="103"/>
      <c r="E373" s="306"/>
      <c r="F373" s="388" t="s">
        <v>158</v>
      </c>
      <c r="G373" s="141" t="s">
        <v>648</v>
      </c>
      <c r="H373" s="23">
        <v>2</v>
      </c>
      <c r="I373" s="226">
        <v>3</v>
      </c>
      <c r="J373" s="226" t="s">
        <v>247</v>
      </c>
      <c r="K373" s="120">
        <v>12</v>
      </c>
      <c r="L373" s="121" t="s">
        <v>71</v>
      </c>
      <c r="M373" s="122"/>
      <c r="N373" s="311">
        <v>8880000</v>
      </c>
      <c r="O373" s="241">
        <v>12</v>
      </c>
      <c r="P373" s="241" t="s">
        <v>71</v>
      </c>
      <c r="Q373" s="124"/>
      <c r="R373" s="49">
        <v>15006</v>
      </c>
      <c r="S373" s="50" t="s">
        <v>325</v>
      </c>
      <c r="T373" s="51" t="s">
        <v>643</v>
      </c>
    </row>
    <row r="374" spans="1:20" x14ac:dyDescent="0.55000000000000004">
      <c r="B374" s="23">
        <f t="shared" si="5"/>
        <v>369</v>
      </c>
      <c r="C374" s="23"/>
      <c r="D374" s="103"/>
      <c r="E374" s="306"/>
      <c r="F374" s="276"/>
      <c r="G374" s="177" t="s">
        <v>649</v>
      </c>
      <c r="H374" s="23">
        <v>5</v>
      </c>
      <c r="I374" s="226"/>
      <c r="J374" s="226"/>
      <c r="K374" s="120"/>
      <c r="L374" s="394"/>
      <c r="M374" s="122"/>
      <c r="N374" s="311">
        <f>+N375</f>
        <v>9791500</v>
      </c>
      <c r="O374" s="241"/>
      <c r="P374" s="241"/>
      <c r="Q374" s="124"/>
      <c r="R374" s="49">
        <v>15006</v>
      </c>
      <c r="S374" s="50" t="s">
        <v>325</v>
      </c>
      <c r="T374" s="51"/>
    </row>
    <row r="375" spans="1:20" x14ac:dyDescent="0.55000000000000004">
      <c r="B375" s="23">
        <f t="shared" si="5"/>
        <v>370</v>
      </c>
      <c r="C375" s="23"/>
      <c r="D375" s="103"/>
      <c r="E375" s="276"/>
      <c r="F375" s="388">
        <v>1</v>
      </c>
      <c r="G375" s="332" t="s">
        <v>650</v>
      </c>
      <c r="H375" s="239">
        <v>5</v>
      </c>
      <c r="I375" s="240">
        <v>8</v>
      </c>
      <c r="J375" s="240" t="s">
        <v>74</v>
      </c>
      <c r="K375" s="493">
        <v>1</v>
      </c>
      <c r="L375" s="494" t="s">
        <v>328</v>
      </c>
      <c r="M375" s="298"/>
      <c r="N375" s="283">
        <v>9791500</v>
      </c>
      <c r="O375" s="285">
        <v>1</v>
      </c>
      <c r="P375" s="285" t="s">
        <v>328</v>
      </c>
      <c r="Q375" s="286"/>
      <c r="R375" s="49">
        <v>15006</v>
      </c>
      <c r="S375" s="50" t="s">
        <v>325</v>
      </c>
      <c r="T375" s="51" t="s">
        <v>651</v>
      </c>
    </row>
    <row r="376" spans="1:20" x14ac:dyDescent="0.55000000000000004">
      <c r="B376" s="23">
        <f t="shared" si="5"/>
        <v>371</v>
      </c>
      <c r="C376" s="23"/>
      <c r="D376" s="103"/>
      <c r="E376" s="276"/>
      <c r="F376" s="495"/>
      <c r="G376" s="496"/>
      <c r="H376" s="497"/>
      <c r="I376" s="498"/>
      <c r="J376" s="498"/>
      <c r="K376" s="499"/>
      <c r="L376" s="500"/>
      <c r="M376" s="501"/>
      <c r="N376" s="502"/>
      <c r="O376" s="503"/>
      <c r="P376" s="503"/>
      <c r="Q376" s="504"/>
      <c r="R376" s="49"/>
      <c r="S376" s="50"/>
      <c r="T376" s="51"/>
    </row>
    <row r="377" spans="1:20" x14ac:dyDescent="0.55000000000000004">
      <c r="B377" s="23">
        <f t="shared" si="5"/>
        <v>372</v>
      </c>
      <c r="C377" s="23"/>
      <c r="D377" s="103"/>
      <c r="E377" s="276"/>
      <c r="F377" s="276" t="s">
        <v>652</v>
      </c>
      <c r="G377" s="177"/>
      <c r="H377" s="23"/>
      <c r="I377" s="226"/>
      <c r="J377" s="226"/>
      <c r="K377" s="120">
        <v>6</v>
      </c>
      <c r="L377" s="121" t="s">
        <v>328</v>
      </c>
      <c r="M377" s="122"/>
      <c r="N377" s="123">
        <f>SUM(N378:N382)</f>
        <v>0</v>
      </c>
      <c r="O377" s="241"/>
      <c r="P377" s="241"/>
      <c r="Q377" s="124"/>
      <c r="R377" s="49"/>
      <c r="S377" s="50"/>
      <c r="T377" s="51"/>
    </row>
    <row r="378" spans="1:20" x14ac:dyDescent="0.55000000000000004">
      <c r="B378" s="23">
        <f t="shared" si="5"/>
        <v>373</v>
      </c>
      <c r="C378" s="23"/>
      <c r="D378" s="103"/>
      <c r="E378" s="276"/>
      <c r="F378" s="388">
        <v>1</v>
      </c>
      <c r="G378" s="505" t="s">
        <v>653</v>
      </c>
      <c r="H378" s="23">
        <v>3</v>
      </c>
      <c r="I378" s="226">
        <v>3</v>
      </c>
      <c r="J378" s="240" t="s">
        <v>247</v>
      </c>
      <c r="K378" s="120"/>
      <c r="L378" s="121"/>
      <c r="M378" s="122"/>
      <c r="N378" s="123"/>
      <c r="O378" s="506" t="s">
        <v>654</v>
      </c>
      <c r="P378" s="506" t="s">
        <v>328</v>
      </c>
      <c r="Q378" s="507"/>
      <c r="R378" s="49">
        <v>15006</v>
      </c>
      <c r="S378" s="50" t="s">
        <v>325</v>
      </c>
      <c r="T378" s="51" t="s">
        <v>655</v>
      </c>
    </row>
    <row r="379" spans="1:20" ht="28.5" customHeight="1" x14ac:dyDescent="0.55000000000000004">
      <c r="B379" s="23">
        <f t="shared" si="5"/>
        <v>374</v>
      </c>
      <c r="C379" s="23"/>
      <c r="D379" s="103"/>
      <c r="E379" s="276"/>
      <c r="F379" s="388">
        <v>2</v>
      </c>
      <c r="G379" s="505" t="s">
        <v>656</v>
      </c>
      <c r="H379" s="23">
        <v>3</v>
      </c>
      <c r="I379" s="226">
        <v>3</v>
      </c>
      <c r="J379" s="240" t="s">
        <v>247</v>
      </c>
      <c r="K379" s="120"/>
      <c r="L379" s="121"/>
      <c r="M379" s="122"/>
      <c r="N379" s="123"/>
      <c r="O379" s="506" t="s">
        <v>654</v>
      </c>
      <c r="P379" s="506" t="s">
        <v>657</v>
      </c>
      <c r="Q379" s="507"/>
      <c r="R379" s="49">
        <v>15006</v>
      </c>
      <c r="S379" s="50" t="s">
        <v>325</v>
      </c>
      <c r="T379" s="51" t="s">
        <v>658</v>
      </c>
    </row>
    <row r="380" spans="1:20" ht="56.25" customHeight="1" x14ac:dyDescent="0.55000000000000004">
      <c r="B380" s="23">
        <f t="shared" si="5"/>
        <v>375</v>
      </c>
      <c r="C380" s="23"/>
      <c r="D380" s="103"/>
      <c r="E380" s="276"/>
      <c r="F380" s="388">
        <v>3</v>
      </c>
      <c r="G380" s="505" t="s">
        <v>659</v>
      </c>
      <c r="H380" s="23">
        <v>3</v>
      </c>
      <c r="I380" s="226">
        <v>3</v>
      </c>
      <c r="J380" s="240" t="s">
        <v>247</v>
      </c>
      <c r="K380" s="120"/>
      <c r="L380" s="121"/>
      <c r="M380" s="122"/>
      <c r="N380" s="123"/>
      <c r="O380" s="506" t="s">
        <v>654</v>
      </c>
      <c r="P380" s="506" t="s">
        <v>657</v>
      </c>
      <c r="Q380" s="507"/>
      <c r="R380" s="49">
        <v>15006</v>
      </c>
      <c r="S380" s="50" t="s">
        <v>325</v>
      </c>
      <c r="T380" s="51" t="s">
        <v>660</v>
      </c>
    </row>
    <row r="381" spans="1:20" ht="51.75" customHeight="1" x14ac:dyDescent="0.55000000000000004">
      <c r="B381" s="23">
        <f t="shared" si="5"/>
        <v>376</v>
      </c>
      <c r="C381" s="23"/>
      <c r="D381" s="103"/>
      <c r="E381" s="276"/>
      <c r="F381" s="388">
        <v>4</v>
      </c>
      <c r="G381" s="505" t="s">
        <v>661</v>
      </c>
      <c r="H381" s="23">
        <v>3</v>
      </c>
      <c r="I381" s="226">
        <v>4</v>
      </c>
      <c r="J381" s="240" t="s">
        <v>662</v>
      </c>
      <c r="K381" s="120"/>
      <c r="L381" s="121"/>
      <c r="M381" s="122"/>
      <c r="N381" s="123"/>
      <c r="O381" s="506">
        <v>1</v>
      </c>
      <c r="P381" s="506" t="s">
        <v>657</v>
      </c>
      <c r="Q381" s="507"/>
      <c r="R381" s="49">
        <v>15006</v>
      </c>
      <c r="S381" s="50" t="s">
        <v>325</v>
      </c>
      <c r="T381" s="51" t="s">
        <v>663</v>
      </c>
    </row>
    <row r="382" spans="1:20" s="137" customFormat="1" ht="60" customHeight="1" x14ac:dyDescent="0.55000000000000004">
      <c r="A382" s="22"/>
      <c r="B382" s="23">
        <f t="shared" si="5"/>
        <v>377</v>
      </c>
      <c r="C382" s="23"/>
      <c r="D382" s="103"/>
      <c r="E382" s="103"/>
      <c r="F382" s="388">
        <v>5</v>
      </c>
      <c r="G382" s="154" t="s">
        <v>664</v>
      </c>
      <c r="H382" s="448">
        <v>3</v>
      </c>
      <c r="I382" s="240">
        <v>9</v>
      </c>
      <c r="J382" s="240" t="s">
        <v>76</v>
      </c>
      <c r="K382" s="235"/>
      <c r="L382" s="232"/>
      <c r="M382" s="447"/>
      <c r="N382" s="236"/>
      <c r="O382" s="506">
        <v>1</v>
      </c>
      <c r="P382" s="506" t="s">
        <v>657</v>
      </c>
      <c r="Q382" s="238"/>
      <c r="R382" s="49">
        <v>15006</v>
      </c>
      <c r="S382" s="50" t="s">
        <v>325</v>
      </c>
      <c r="T382" s="51" t="s">
        <v>665</v>
      </c>
    </row>
    <row r="383" spans="1:20" ht="25.5" customHeight="1" x14ac:dyDescent="0.55000000000000004">
      <c r="B383" s="23">
        <f t="shared" si="5"/>
        <v>378</v>
      </c>
      <c r="C383" s="23"/>
      <c r="D383" s="265"/>
      <c r="E383" s="266"/>
      <c r="F383" s="266" t="s">
        <v>666</v>
      </c>
      <c r="G383" s="508"/>
      <c r="H383" s="407">
        <v>3</v>
      </c>
      <c r="I383" s="408"/>
      <c r="J383" s="408"/>
      <c r="K383" s="509"/>
      <c r="L383" s="510"/>
      <c r="M383" s="511"/>
      <c r="N383" s="412">
        <f>+N384</f>
        <v>0</v>
      </c>
      <c r="O383" s="274"/>
      <c r="P383" s="274"/>
      <c r="Q383" s="413"/>
      <c r="R383" s="49">
        <v>15006</v>
      </c>
      <c r="S383" s="50" t="s">
        <v>325</v>
      </c>
      <c r="T383" s="51"/>
    </row>
    <row r="384" spans="1:20" ht="25.5" customHeight="1" x14ac:dyDescent="0.55000000000000004">
      <c r="B384" s="23">
        <f t="shared" si="5"/>
        <v>379</v>
      </c>
      <c r="C384" s="23"/>
      <c r="D384" s="103"/>
      <c r="E384" s="276"/>
      <c r="F384" s="225" t="s">
        <v>180</v>
      </c>
      <c r="G384" s="512" t="s">
        <v>667</v>
      </c>
      <c r="H384" s="23">
        <v>3</v>
      </c>
      <c r="I384" s="225"/>
      <c r="J384" s="225"/>
      <c r="K384" s="513">
        <v>2</v>
      </c>
      <c r="L384" s="514" t="s">
        <v>328</v>
      </c>
      <c r="M384" s="374"/>
      <c r="N384" s="515">
        <f>SUM(N385:N386)</f>
        <v>0</v>
      </c>
      <c r="O384" s="516">
        <v>5</v>
      </c>
      <c r="P384" s="517" t="s">
        <v>328</v>
      </c>
      <c r="Q384" s="518"/>
      <c r="R384" s="49">
        <v>15006</v>
      </c>
      <c r="S384" s="50" t="s">
        <v>325</v>
      </c>
      <c r="T384" s="51"/>
    </row>
    <row r="385" spans="1:20" ht="72" x14ac:dyDescent="0.55000000000000004">
      <c r="B385" s="23">
        <f t="shared" si="5"/>
        <v>380</v>
      </c>
      <c r="C385" s="23"/>
      <c r="D385" s="103"/>
      <c r="E385" s="103"/>
      <c r="F385" s="388" t="s">
        <v>147</v>
      </c>
      <c r="G385" s="519" t="s">
        <v>668</v>
      </c>
      <c r="H385" s="23">
        <v>3</v>
      </c>
      <c r="I385" s="225">
        <v>4</v>
      </c>
      <c r="J385" s="461" t="s">
        <v>662</v>
      </c>
      <c r="K385" s="520"/>
      <c r="L385" s="514"/>
      <c r="M385" s="521"/>
      <c r="N385" s="283"/>
      <c r="O385" s="299">
        <v>1</v>
      </c>
      <c r="P385" s="300" t="s">
        <v>375</v>
      </c>
      <c r="Q385" s="287"/>
      <c r="R385" s="49">
        <v>15006</v>
      </c>
      <c r="S385" s="50" t="s">
        <v>325</v>
      </c>
      <c r="T385" s="51" t="s">
        <v>669</v>
      </c>
    </row>
    <row r="386" spans="1:20" x14ac:dyDescent="0.55000000000000004">
      <c r="A386" s="38"/>
      <c r="B386" s="23">
        <f t="shared" si="5"/>
        <v>381</v>
      </c>
      <c r="C386" s="23"/>
      <c r="D386" s="103"/>
      <c r="E386" s="103"/>
      <c r="F386" s="388" t="s">
        <v>149</v>
      </c>
      <c r="G386" s="522" t="s">
        <v>670</v>
      </c>
      <c r="H386" s="523">
        <v>3</v>
      </c>
      <c r="I386" s="523">
        <v>4</v>
      </c>
      <c r="J386" s="523" t="s">
        <v>662</v>
      </c>
      <c r="K386" s="150"/>
      <c r="L386" s="524"/>
      <c r="M386" s="524"/>
      <c r="N386" s="135"/>
      <c r="O386" s="299">
        <v>1</v>
      </c>
      <c r="P386" s="300" t="s">
        <v>657</v>
      </c>
      <c r="Q386" s="525"/>
      <c r="R386" s="49">
        <v>15006</v>
      </c>
      <c r="S386" s="50" t="s">
        <v>325</v>
      </c>
      <c r="T386" s="51" t="s">
        <v>671</v>
      </c>
    </row>
    <row r="387" spans="1:20" x14ac:dyDescent="0.55000000000000004">
      <c r="B387" s="23">
        <f t="shared" si="5"/>
        <v>382</v>
      </c>
      <c r="C387" s="23">
        <v>402</v>
      </c>
      <c r="D387" s="265"/>
      <c r="E387" s="266" t="s">
        <v>81</v>
      </c>
      <c r="F387" s="175" t="s">
        <v>672</v>
      </c>
      <c r="G387" s="267"/>
      <c r="H387" s="526">
        <v>0</v>
      </c>
      <c r="I387" s="527"/>
      <c r="J387" s="527"/>
      <c r="K387" s="528">
        <v>3</v>
      </c>
      <c r="L387" s="529" t="s">
        <v>328</v>
      </c>
      <c r="M387" s="338"/>
      <c r="N387" s="320">
        <v>4271900</v>
      </c>
      <c r="O387" s="410"/>
      <c r="P387" s="274"/>
      <c r="Q387" s="275"/>
      <c r="R387" s="49">
        <v>15006</v>
      </c>
      <c r="S387" s="50" t="s">
        <v>325</v>
      </c>
      <c r="T387" s="51"/>
    </row>
    <row r="388" spans="1:20" s="137" customFormat="1" ht="48" x14ac:dyDescent="0.55000000000000004">
      <c r="A388" s="22"/>
      <c r="B388" s="23">
        <f t="shared" si="5"/>
        <v>383</v>
      </c>
      <c r="C388" s="23"/>
      <c r="D388" s="103"/>
      <c r="E388" s="103"/>
      <c r="F388" s="461" t="s">
        <v>190</v>
      </c>
      <c r="G388" s="321" t="s">
        <v>673</v>
      </c>
      <c r="H388" s="23">
        <v>5</v>
      </c>
      <c r="I388" s="226">
        <v>8</v>
      </c>
      <c r="J388" s="226" t="s">
        <v>74</v>
      </c>
      <c r="K388" s="302">
        <v>1</v>
      </c>
      <c r="L388" s="530" t="s">
        <v>328</v>
      </c>
      <c r="M388" s="531"/>
      <c r="N388" s="305">
        <v>3731900</v>
      </c>
      <c r="O388" s="284">
        <v>1</v>
      </c>
      <c r="P388" s="285" t="s">
        <v>328</v>
      </c>
      <c r="Q388" s="286"/>
      <c r="R388" s="49">
        <v>15006</v>
      </c>
      <c r="S388" s="50" t="s">
        <v>325</v>
      </c>
      <c r="T388" s="51" t="s">
        <v>674</v>
      </c>
    </row>
    <row r="389" spans="1:20" s="125" customFormat="1" ht="72" x14ac:dyDescent="0.2">
      <c r="A389" s="22"/>
      <c r="B389" s="23">
        <f t="shared" si="5"/>
        <v>384</v>
      </c>
      <c r="C389" s="23"/>
      <c r="D389" s="103"/>
      <c r="E389" s="103"/>
      <c r="F389" s="461" t="s">
        <v>192</v>
      </c>
      <c r="G389" s="321" t="s">
        <v>675</v>
      </c>
      <c r="H389" s="23">
        <v>5</v>
      </c>
      <c r="I389" s="226">
        <v>8</v>
      </c>
      <c r="J389" s="226" t="s">
        <v>74</v>
      </c>
      <c r="K389" s="120">
        <v>1</v>
      </c>
      <c r="L389" s="530" t="s">
        <v>328</v>
      </c>
      <c r="M389" s="531"/>
      <c r="N389" s="123">
        <v>140000</v>
      </c>
      <c r="O389" s="532">
        <v>1</v>
      </c>
      <c r="P389" s="241" t="s">
        <v>328</v>
      </c>
      <c r="Q389" s="124"/>
      <c r="R389" s="49">
        <v>15006</v>
      </c>
      <c r="S389" s="50" t="s">
        <v>325</v>
      </c>
      <c r="T389" s="51" t="s">
        <v>676</v>
      </c>
    </row>
    <row r="390" spans="1:20" ht="48" x14ac:dyDescent="0.55000000000000004">
      <c r="B390" s="23">
        <f t="shared" si="5"/>
        <v>385</v>
      </c>
      <c r="C390" s="23"/>
      <c r="D390" s="103"/>
      <c r="E390" s="103"/>
      <c r="F390" s="461" t="s">
        <v>194</v>
      </c>
      <c r="G390" s="378" t="s">
        <v>677</v>
      </c>
      <c r="H390" s="23">
        <v>5</v>
      </c>
      <c r="I390" s="226">
        <v>8</v>
      </c>
      <c r="J390" s="226" t="s">
        <v>74</v>
      </c>
      <c r="K390" s="533">
        <v>1</v>
      </c>
      <c r="L390" s="530" t="s">
        <v>328</v>
      </c>
      <c r="M390" s="531"/>
      <c r="N390" s="534">
        <v>400000</v>
      </c>
      <c r="O390" s="535">
        <v>1</v>
      </c>
      <c r="P390" s="536" t="s">
        <v>328</v>
      </c>
      <c r="Q390" s="537"/>
      <c r="R390" s="49">
        <v>15006</v>
      </c>
      <c r="S390" s="50" t="s">
        <v>325</v>
      </c>
      <c r="T390" s="51" t="s">
        <v>678</v>
      </c>
    </row>
    <row r="391" spans="1:20" ht="29.25" customHeight="1" x14ac:dyDescent="0.55000000000000004">
      <c r="B391" s="23">
        <f t="shared" si="5"/>
        <v>386</v>
      </c>
      <c r="C391" s="23">
        <v>403</v>
      </c>
      <c r="D391" s="265"/>
      <c r="E391" s="266" t="s">
        <v>81</v>
      </c>
      <c r="F391" s="678" t="s">
        <v>679</v>
      </c>
      <c r="G391" s="679"/>
      <c r="H391" s="318">
        <v>2</v>
      </c>
      <c r="I391" s="350"/>
      <c r="J391" s="350"/>
      <c r="K391" s="538"/>
      <c r="L391" s="539"/>
      <c r="M391" s="511"/>
      <c r="N391" s="540">
        <f>+N392+N409</f>
        <v>22623900</v>
      </c>
      <c r="O391" s="541"/>
      <c r="P391" s="542"/>
      <c r="Q391" s="543"/>
      <c r="R391" s="49"/>
      <c r="S391" s="50"/>
      <c r="T391" s="51" t="s">
        <v>643</v>
      </c>
    </row>
    <row r="392" spans="1:20" x14ac:dyDescent="0.55000000000000004">
      <c r="B392" s="23">
        <f t="shared" ref="B392:B455" si="6">+B391+1</f>
        <v>387</v>
      </c>
      <c r="C392" s="23"/>
      <c r="D392" s="265"/>
      <c r="E392" s="266"/>
      <c r="F392" s="265" t="s">
        <v>680</v>
      </c>
      <c r="G392" s="267"/>
      <c r="H392" s="318">
        <v>2</v>
      </c>
      <c r="I392" s="350"/>
      <c r="J392" s="350"/>
      <c r="K392" s="538"/>
      <c r="L392" s="539"/>
      <c r="M392" s="511"/>
      <c r="N392" s="540">
        <f>+N393</f>
        <v>3410600</v>
      </c>
      <c r="O392" s="541"/>
      <c r="P392" s="542"/>
      <c r="Q392" s="543"/>
      <c r="R392" s="49"/>
      <c r="S392" s="50"/>
      <c r="T392" s="51"/>
    </row>
    <row r="393" spans="1:20" x14ac:dyDescent="0.55000000000000004">
      <c r="B393" s="23">
        <f t="shared" si="6"/>
        <v>388</v>
      </c>
      <c r="C393" s="23"/>
      <c r="D393" s="103"/>
      <c r="E393" s="276"/>
      <c r="F393" s="544" t="s">
        <v>203</v>
      </c>
      <c r="G393" s="177" t="s">
        <v>681</v>
      </c>
      <c r="H393" s="545">
        <v>2</v>
      </c>
      <c r="I393" s="546"/>
      <c r="J393" s="546"/>
      <c r="K393" s="547"/>
      <c r="L393" s="373"/>
      <c r="M393" s="374"/>
      <c r="N393" s="548">
        <v>3410600</v>
      </c>
      <c r="O393" s="549"/>
      <c r="P393" s="550"/>
      <c r="Q393" s="551"/>
      <c r="R393" s="49">
        <v>15006</v>
      </c>
      <c r="S393" s="50" t="s">
        <v>325</v>
      </c>
      <c r="T393" s="51" t="s">
        <v>643</v>
      </c>
    </row>
    <row r="394" spans="1:20" x14ac:dyDescent="0.55000000000000004">
      <c r="B394" s="23">
        <f t="shared" si="6"/>
        <v>389</v>
      </c>
      <c r="C394" s="23"/>
      <c r="D394" s="103"/>
      <c r="E394" s="276"/>
      <c r="F394" s="276"/>
      <c r="G394" s="177" t="s">
        <v>682</v>
      </c>
      <c r="H394" s="545">
        <v>2</v>
      </c>
      <c r="I394" s="546"/>
      <c r="J394" s="546"/>
      <c r="K394" s="547">
        <v>10</v>
      </c>
      <c r="L394" s="373" t="s">
        <v>97</v>
      </c>
      <c r="M394" s="374"/>
      <c r="N394" s="548">
        <v>3000800</v>
      </c>
      <c r="O394" s="550"/>
      <c r="P394" s="550"/>
      <c r="Q394" s="551"/>
      <c r="R394" s="49">
        <v>15006</v>
      </c>
      <c r="S394" s="50" t="s">
        <v>325</v>
      </c>
      <c r="T394" s="51" t="s">
        <v>643</v>
      </c>
    </row>
    <row r="395" spans="1:20" ht="48" x14ac:dyDescent="0.55000000000000004">
      <c r="B395" s="23">
        <f t="shared" si="6"/>
        <v>390</v>
      </c>
      <c r="C395" s="23"/>
      <c r="D395" s="103"/>
      <c r="E395" s="276"/>
      <c r="F395" s="388" t="s">
        <v>147</v>
      </c>
      <c r="G395" s="141" t="s">
        <v>683</v>
      </c>
      <c r="H395" s="552">
        <v>2</v>
      </c>
      <c r="I395" s="553">
        <v>10</v>
      </c>
      <c r="J395" s="553" t="s">
        <v>281</v>
      </c>
      <c r="K395" s="547"/>
      <c r="L395" s="373"/>
      <c r="M395" s="374"/>
      <c r="N395" s="554">
        <v>958000</v>
      </c>
      <c r="O395" s="550">
        <v>1</v>
      </c>
      <c r="P395" s="550" t="s">
        <v>221</v>
      </c>
      <c r="Q395" s="551"/>
      <c r="R395" s="49">
        <v>15006</v>
      </c>
      <c r="S395" s="50" t="s">
        <v>325</v>
      </c>
      <c r="T395" s="51" t="s">
        <v>643</v>
      </c>
    </row>
    <row r="396" spans="1:20" ht="72" x14ac:dyDescent="0.55000000000000004">
      <c r="B396" s="23">
        <f t="shared" si="6"/>
        <v>391</v>
      </c>
      <c r="C396" s="23"/>
      <c r="D396" s="103"/>
      <c r="E396" s="276"/>
      <c r="F396" s="388" t="s">
        <v>149</v>
      </c>
      <c r="G396" s="141" t="s">
        <v>684</v>
      </c>
      <c r="H396" s="552">
        <v>2</v>
      </c>
      <c r="I396" s="553">
        <v>10</v>
      </c>
      <c r="J396" s="553" t="s">
        <v>281</v>
      </c>
      <c r="K396" s="547"/>
      <c r="L396" s="373"/>
      <c r="M396" s="374"/>
      <c r="N396" s="554">
        <v>0</v>
      </c>
      <c r="O396" s="550">
        <v>1</v>
      </c>
      <c r="P396" s="550" t="s">
        <v>221</v>
      </c>
      <c r="Q396" s="551"/>
      <c r="R396" s="49">
        <v>15006</v>
      </c>
      <c r="S396" s="50" t="s">
        <v>325</v>
      </c>
      <c r="T396" s="51" t="s">
        <v>643</v>
      </c>
    </row>
    <row r="397" spans="1:20" ht="48" x14ac:dyDescent="0.55000000000000004">
      <c r="B397" s="23">
        <f t="shared" si="6"/>
        <v>392</v>
      </c>
      <c r="C397" s="23"/>
      <c r="D397" s="103"/>
      <c r="E397" s="276"/>
      <c r="F397" s="388" t="s">
        <v>153</v>
      </c>
      <c r="G397" s="141" t="s">
        <v>685</v>
      </c>
      <c r="H397" s="552">
        <v>2</v>
      </c>
      <c r="I397" s="553">
        <v>10</v>
      </c>
      <c r="J397" s="553" t="s">
        <v>281</v>
      </c>
      <c r="K397" s="547"/>
      <c r="L397" s="373"/>
      <c r="M397" s="374"/>
      <c r="N397" s="554">
        <v>71900</v>
      </c>
      <c r="O397" s="550">
        <v>1</v>
      </c>
      <c r="P397" s="550" t="s">
        <v>221</v>
      </c>
      <c r="Q397" s="551"/>
      <c r="R397" s="49">
        <v>15006</v>
      </c>
      <c r="S397" s="50" t="s">
        <v>325</v>
      </c>
      <c r="T397" s="51" t="s">
        <v>643</v>
      </c>
    </row>
    <row r="398" spans="1:20" ht="72" x14ac:dyDescent="0.55000000000000004">
      <c r="B398" s="23">
        <f t="shared" si="6"/>
        <v>393</v>
      </c>
      <c r="C398" s="23"/>
      <c r="D398" s="103"/>
      <c r="E398" s="276"/>
      <c r="F398" s="388" t="s">
        <v>156</v>
      </c>
      <c r="G398" s="141" t="s">
        <v>686</v>
      </c>
      <c r="H398" s="552">
        <v>2</v>
      </c>
      <c r="I398" s="553">
        <v>10</v>
      </c>
      <c r="J398" s="553" t="s">
        <v>281</v>
      </c>
      <c r="K398" s="547"/>
      <c r="L398" s="373"/>
      <c r="M398" s="374"/>
      <c r="N398" s="554">
        <v>197700</v>
      </c>
      <c r="O398" s="550">
        <v>1</v>
      </c>
      <c r="P398" s="550" t="s">
        <v>221</v>
      </c>
      <c r="Q398" s="551"/>
      <c r="R398" s="49">
        <v>15006</v>
      </c>
      <c r="S398" s="50" t="s">
        <v>325</v>
      </c>
      <c r="T398" s="51" t="s">
        <v>643</v>
      </c>
    </row>
    <row r="399" spans="1:20" ht="34.5" customHeight="1" x14ac:dyDescent="0.55000000000000004">
      <c r="B399" s="23">
        <f t="shared" si="6"/>
        <v>394</v>
      </c>
      <c r="C399" s="23"/>
      <c r="D399" s="103"/>
      <c r="E399" s="276"/>
      <c r="F399" s="555" t="s">
        <v>158</v>
      </c>
      <c r="G399" s="556" t="s">
        <v>687</v>
      </c>
      <c r="H399" s="552">
        <v>2</v>
      </c>
      <c r="I399" s="553">
        <v>10</v>
      </c>
      <c r="J399" s="553" t="s">
        <v>281</v>
      </c>
      <c r="K399" s="547"/>
      <c r="L399" s="373"/>
      <c r="M399" s="374"/>
      <c r="N399" s="554">
        <v>375900</v>
      </c>
      <c r="O399" s="550">
        <v>2</v>
      </c>
      <c r="P399" s="550" t="s">
        <v>221</v>
      </c>
      <c r="Q399" s="551"/>
      <c r="R399" s="49">
        <v>15006</v>
      </c>
      <c r="S399" s="50" t="s">
        <v>325</v>
      </c>
      <c r="T399" s="51" t="s">
        <v>643</v>
      </c>
    </row>
    <row r="400" spans="1:20" ht="33" customHeight="1" x14ac:dyDescent="0.55000000000000004">
      <c r="B400" s="23">
        <f t="shared" si="6"/>
        <v>395</v>
      </c>
      <c r="C400" s="23"/>
      <c r="D400" s="103"/>
      <c r="E400" s="276"/>
      <c r="F400" s="555" t="s">
        <v>160</v>
      </c>
      <c r="G400" s="556" t="s">
        <v>688</v>
      </c>
      <c r="H400" s="392">
        <v>2</v>
      </c>
      <c r="I400" s="553">
        <v>10</v>
      </c>
      <c r="J400" s="553" t="s">
        <v>281</v>
      </c>
      <c r="K400" s="547"/>
      <c r="L400" s="373"/>
      <c r="M400" s="374"/>
      <c r="N400" s="554">
        <v>0</v>
      </c>
      <c r="O400" s="550">
        <v>1</v>
      </c>
      <c r="P400" s="550" t="s">
        <v>221</v>
      </c>
      <c r="Q400" s="551"/>
      <c r="R400" s="49">
        <v>15006</v>
      </c>
      <c r="S400" s="50" t="s">
        <v>325</v>
      </c>
      <c r="T400" s="51" t="s">
        <v>643</v>
      </c>
    </row>
    <row r="401" spans="2:20" ht="48" x14ac:dyDescent="0.55000000000000004">
      <c r="B401" s="23">
        <f t="shared" si="6"/>
        <v>396</v>
      </c>
      <c r="C401" s="23"/>
      <c r="D401" s="103"/>
      <c r="E401" s="276"/>
      <c r="F401" s="388" t="s">
        <v>162</v>
      </c>
      <c r="G401" s="141" t="s">
        <v>689</v>
      </c>
      <c r="H401" s="392">
        <v>2</v>
      </c>
      <c r="I401" s="553">
        <v>10</v>
      </c>
      <c r="J401" s="553" t="s">
        <v>281</v>
      </c>
      <c r="K401" s="547"/>
      <c r="L401" s="373"/>
      <c r="M401" s="374"/>
      <c r="N401" s="554">
        <v>0</v>
      </c>
      <c r="O401" s="550">
        <v>1</v>
      </c>
      <c r="P401" s="550" t="s">
        <v>221</v>
      </c>
      <c r="Q401" s="551"/>
      <c r="R401" s="49">
        <v>15006</v>
      </c>
      <c r="S401" s="50" t="s">
        <v>325</v>
      </c>
      <c r="T401" s="51" t="s">
        <v>643</v>
      </c>
    </row>
    <row r="402" spans="2:20" ht="48" x14ac:dyDescent="0.55000000000000004">
      <c r="B402" s="23">
        <f t="shared" si="6"/>
        <v>397</v>
      </c>
      <c r="C402" s="23"/>
      <c r="D402" s="103"/>
      <c r="E402" s="276"/>
      <c r="F402" s="388" t="s">
        <v>164</v>
      </c>
      <c r="G402" s="154" t="s">
        <v>690</v>
      </c>
      <c r="H402" s="239">
        <v>2</v>
      </c>
      <c r="I402" s="240">
        <v>10</v>
      </c>
      <c r="J402" s="240" t="s">
        <v>281</v>
      </c>
      <c r="K402" s="120"/>
      <c r="L402" s="121"/>
      <c r="M402" s="122"/>
      <c r="N402" s="311">
        <v>0</v>
      </c>
      <c r="O402" s="326">
        <v>1</v>
      </c>
      <c r="P402" s="326" t="s">
        <v>221</v>
      </c>
      <c r="Q402" s="312"/>
      <c r="R402" s="49">
        <v>15006</v>
      </c>
      <c r="S402" s="50" t="s">
        <v>325</v>
      </c>
      <c r="T402" s="51" t="s">
        <v>643</v>
      </c>
    </row>
    <row r="403" spans="2:20" ht="53.25" customHeight="1" x14ac:dyDescent="0.55000000000000004">
      <c r="B403" s="23">
        <f t="shared" si="6"/>
        <v>398</v>
      </c>
      <c r="C403" s="23"/>
      <c r="D403" s="103"/>
      <c r="E403" s="276"/>
      <c r="F403" s="388" t="s">
        <v>166</v>
      </c>
      <c r="G403" s="141" t="s">
        <v>691</v>
      </c>
      <c r="H403" s="239">
        <v>2</v>
      </c>
      <c r="I403" s="240">
        <v>10</v>
      </c>
      <c r="J403" s="240" t="s">
        <v>281</v>
      </c>
      <c r="K403" s="120"/>
      <c r="L403" s="121"/>
      <c r="M403" s="122"/>
      <c r="N403" s="311">
        <v>0</v>
      </c>
      <c r="O403" s="326">
        <v>1</v>
      </c>
      <c r="P403" s="326" t="s">
        <v>221</v>
      </c>
      <c r="Q403" s="312"/>
      <c r="R403" s="49">
        <v>15006</v>
      </c>
      <c r="S403" s="50" t="s">
        <v>325</v>
      </c>
      <c r="T403" s="51" t="s">
        <v>643</v>
      </c>
    </row>
    <row r="404" spans="2:20" x14ac:dyDescent="0.55000000000000004">
      <c r="B404" s="23">
        <f t="shared" si="6"/>
        <v>399</v>
      </c>
      <c r="C404" s="23"/>
      <c r="D404" s="103"/>
      <c r="E404" s="276"/>
      <c r="F404" s="324"/>
      <c r="G404" s="177" t="s">
        <v>692</v>
      </c>
      <c r="H404" s="239">
        <v>2</v>
      </c>
      <c r="I404" s="240"/>
      <c r="J404" s="240"/>
      <c r="K404" s="120">
        <v>2</v>
      </c>
      <c r="L404" s="121" t="s">
        <v>97</v>
      </c>
      <c r="M404" s="122"/>
      <c r="N404" s="123">
        <v>97300</v>
      </c>
      <c r="O404" s="241"/>
      <c r="P404" s="241"/>
      <c r="Q404" s="124"/>
      <c r="R404" s="49">
        <v>15006</v>
      </c>
      <c r="S404" s="50" t="s">
        <v>325</v>
      </c>
      <c r="T404" s="51" t="s">
        <v>643</v>
      </c>
    </row>
    <row r="405" spans="2:20" ht="48" x14ac:dyDescent="0.55000000000000004">
      <c r="B405" s="23">
        <f t="shared" si="6"/>
        <v>400</v>
      </c>
      <c r="C405" s="23"/>
      <c r="D405" s="103"/>
      <c r="E405" s="276"/>
      <c r="F405" s="324" t="s">
        <v>147</v>
      </c>
      <c r="G405" s="557" t="s">
        <v>693</v>
      </c>
      <c r="H405" s="239">
        <v>2</v>
      </c>
      <c r="I405" s="240">
        <v>21</v>
      </c>
      <c r="J405" s="240" t="s">
        <v>289</v>
      </c>
      <c r="K405" s="120"/>
      <c r="L405" s="121"/>
      <c r="M405" s="122"/>
      <c r="N405" s="311">
        <v>47000</v>
      </c>
      <c r="O405" s="326">
        <v>1</v>
      </c>
      <c r="P405" s="326" t="s">
        <v>221</v>
      </c>
      <c r="Q405" s="312"/>
      <c r="R405" s="49">
        <v>15006</v>
      </c>
      <c r="S405" s="50" t="s">
        <v>325</v>
      </c>
      <c r="T405" s="51" t="s">
        <v>643</v>
      </c>
    </row>
    <row r="406" spans="2:20" ht="48" x14ac:dyDescent="0.55000000000000004">
      <c r="B406" s="23">
        <f t="shared" si="6"/>
        <v>401</v>
      </c>
      <c r="C406" s="23"/>
      <c r="D406" s="103"/>
      <c r="E406" s="276"/>
      <c r="F406" s="324" t="s">
        <v>149</v>
      </c>
      <c r="G406" s="557" t="s">
        <v>694</v>
      </c>
      <c r="H406" s="239">
        <v>2</v>
      </c>
      <c r="I406" s="240">
        <v>21</v>
      </c>
      <c r="J406" s="240" t="s">
        <v>289</v>
      </c>
      <c r="K406" s="120"/>
      <c r="L406" s="121"/>
      <c r="M406" s="122"/>
      <c r="N406" s="311">
        <v>50300</v>
      </c>
      <c r="O406" s="326">
        <v>1</v>
      </c>
      <c r="P406" s="326" t="s">
        <v>221</v>
      </c>
      <c r="Q406" s="312"/>
      <c r="R406" s="49">
        <v>15006</v>
      </c>
      <c r="S406" s="50" t="s">
        <v>325</v>
      </c>
      <c r="T406" s="51" t="s">
        <v>643</v>
      </c>
    </row>
    <row r="407" spans="2:20" x14ac:dyDescent="0.55000000000000004">
      <c r="B407" s="23">
        <f t="shared" si="6"/>
        <v>402</v>
      </c>
      <c r="C407" s="23"/>
      <c r="D407" s="103"/>
      <c r="E407" s="276"/>
      <c r="F407" s="324"/>
      <c r="G407" s="117" t="s">
        <v>695</v>
      </c>
      <c r="H407" s="239">
        <v>2</v>
      </c>
      <c r="I407" s="240"/>
      <c r="J407" s="240"/>
      <c r="K407" s="120"/>
      <c r="L407" s="121"/>
      <c r="M407" s="122"/>
      <c r="N407" s="311"/>
      <c r="O407" s="326"/>
      <c r="P407" s="326"/>
      <c r="Q407" s="312"/>
      <c r="R407" s="49">
        <v>15006</v>
      </c>
      <c r="S407" s="50" t="s">
        <v>325</v>
      </c>
      <c r="T407" s="51" t="s">
        <v>643</v>
      </c>
    </row>
    <row r="408" spans="2:20" x14ac:dyDescent="0.55000000000000004">
      <c r="B408" s="23">
        <f t="shared" si="6"/>
        <v>403</v>
      </c>
      <c r="C408" s="23"/>
      <c r="D408" s="103"/>
      <c r="E408" s="276"/>
      <c r="F408" s="324">
        <v>1</v>
      </c>
      <c r="G408" s="141" t="s">
        <v>696</v>
      </c>
      <c r="H408" s="239">
        <v>2</v>
      </c>
      <c r="I408" s="240">
        <v>17</v>
      </c>
      <c r="J408" s="240" t="s">
        <v>277</v>
      </c>
      <c r="K408" s="120">
        <v>1</v>
      </c>
      <c r="L408" s="121" t="s">
        <v>97</v>
      </c>
      <c r="M408" s="122"/>
      <c r="N408" s="123">
        <v>312500</v>
      </c>
      <c r="O408" s="241">
        <v>1</v>
      </c>
      <c r="P408" s="241" t="s">
        <v>221</v>
      </c>
      <c r="Q408" s="124"/>
      <c r="R408" s="49">
        <v>15006</v>
      </c>
      <c r="S408" s="50" t="s">
        <v>325</v>
      </c>
      <c r="T408" s="51" t="s">
        <v>643</v>
      </c>
    </row>
    <row r="409" spans="2:20" x14ac:dyDescent="0.55000000000000004">
      <c r="B409" s="23">
        <f t="shared" si="6"/>
        <v>404</v>
      </c>
      <c r="C409" s="23"/>
      <c r="D409" s="103"/>
      <c r="E409" s="266"/>
      <c r="F409" s="266" t="s">
        <v>697</v>
      </c>
      <c r="G409" s="508"/>
      <c r="H409" s="558">
        <v>2</v>
      </c>
      <c r="I409" s="559"/>
      <c r="J409" s="559"/>
      <c r="K409" s="351">
        <v>16</v>
      </c>
      <c r="L409" s="318" t="s">
        <v>97</v>
      </c>
      <c r="M409" s="319"/>
      <c r="N409" s="320">
        <v>19213300</v>
      </c>
      <c r="O409" s="274"/>
      <c r="P409" s="274"/>
      <c r="Q409" s="275"/>
      <c r="R409" s="49">
        <v>15006</v>
      </c>
      <c r="S409" s="50" t="s">
        <v>325</v>
      </c>
      <c r="T409" s="51" t="s">
        <v>643</v>
      </c>
    </row>
    <row r="410" spans="2:20" ht="32.25" customHeight="1" x14ac:dyDescent="0.55000000000000004">
      <c r="B410" s="23">
        <f t="shared" si="6"/>
        <v>405</v>
      </c>
      <c r="C410" s="23"/>
      <c r="D410" s="276"/>
      <c r="E410" s="276"/>
      <c r="F410" s="560" t="s">
        <v>205</v>
      </c>
      <c r="G410" s="561" t="s">
        <v>698</v>
      </c>
      <c r="H410" s="562">
        <v>2</v>
      </c>
      <c r="I410" s="563"/>
      <c r="J410" s="563"/>
      <c r="K410" s="564">
        <v>8</v>
      </c>
      <c r="L410" s="562" t="s">
        <v>97</v>
      </c>
      <c r="M410" s="565"/>
      <c r="N410" s="566">
        <v>7552000</v>
      </c>
      <c r="O410" s="567"/>
      <c r="P410" s="567"/>
      <c r="Q410" s="568"/>
      <c r="R410" s="49">
        <v>15006</v>
      </c>
      <c r="S410" s="50" t="s">
        <v>325</v>
      </c>
      <c r="T410" s="51" t="s">
        <v>643</v>
      </c>
    </row>
    <row r="411" spans="2:20" ht="53.25" customHeight="1" x14ac:dyDescent="0.55000000000000004">
      <c r="B411" s="23">
        <f t="shared" si="6"/>
        <v>406</v>
      </c>
      <c r="C411" s="23"/>
      <c r="D411" s="103"/>
      <c r="E411" s="276"/>
      <c r="F411" s="324" t="s">
        <v>147</v>
      </c>
      <c r="G411" s="154" t="s">
        <v>699</v>
      </c>
      <c r="H411" s="569">
        <v>2</v>
      </c>
      <c r="I411" s="288">
        <v>9</v>
      </c>
      <c r="J411" s="288" t="s">
        <v>76</v>
      </c>
      <c r="K411" s="570"/>
      <c r="L411" s="571"/>
      <c r="M411" s="572"/>
      <c r="N411" s="311">
        <v>0</v>
      </c>
      <c r="O411" s="326">
        <v>7</v>
      </c>
      <c r="P411" s="326" t="s">
        <v>221</v>
      </c>
      <c r="Q411" s="124"/>
      <c r="R411" s="49">
        <v>15006</v>
      </c>
      <c r="S411" s="50" t="s">
        <v>325</v>
      </c>
      <c r="T411" s="51" t="s">
        <v>643</v>
      </c>
    </row>
    <row r="412" spans="2:20" ht="57.75" customHeight="1" x14ac:dyDescent="0.55000000000000004">
      <c r="B412" s="23">
        <f t="shared" si="6"/>
        <v>407</v>
      </c>
      <c r="C412" s="23"/>
      <c r="D412" s="103"/>
      <c r="E412" s="276"/>
      <c r="F412" s="324" t="s">
        <v>149</v>
      </c>
      <c r="G412" s="154" t="s">
        <v>700</v>
      </c>
      <c r="H412" s="569">
        <v>2</v>
      </c>
      <c r="I412" s="288">
        <v>9</v>
      </c>
      <c r="J412" s="288" t="s">
        <v>76</v>
      </c>
      <c r="K412" s="570"/>
      <c r="L412" s="571"/>
      <c r="M412" s="572"/>
      <c r="N412" s="311">
        <v>380000</v>
      </c>
      <c r="O412" s="326">
        <v>6</v>
      </c>
      <c r="P412" s="326" t="s">
        <v>221</v>
      </c>
      <c r="Q412" s="124"/>
      <c r="R412" s="49">
        <v>15006</v>
      </c>
      <c r="S412" s="50" t="s">
        <v>325</v>
      </c>
      <c r="T412" s="51" t="s">
        <v>643</v>
      </c>
    </row>
    <row r="413" spans="2:20" ht="52.5" customHeight="1" x14ac:dyDescent="0.55000000000000004">
      <c r="B413" s="23">
        <f t="shared" si="6"/>
        <v>408</v>
      </c>
      <c r="C413" s="23"/>
      <c r="D413" s="103"/>
      <c r="E413" s="276"/>
      <c r="F413" s="324" t="s">
        <v>153</v>
      </c>
      <c r="G413" s="154" t="s">
        <v>701</v>
      </c>
      <c r="H413" s="569">
        <v>2</v>
      </c>
      <c r="I413" s="288">
        <v>9</v>
      </c>
      <c r="J413" s="288" t="s">
        <v>76</v>
      </c>
      <c r="K413" s="570"/>
      <c r="L413" s="571"/>
      <c r="M413" s="572"/>
      <c r="N413" s="311">
        <v>0</v>
      </c>
      <c r="O413" s="326">
        <v>2</v>
      </c>
      <c r="P413" s="326" t="s">
        <v>221</v>
      </c>
      <c r="Q413" s="124"/>
      <c r="R413" s="49">
        <v>15006</v>
      </c>
      <c r="S413" s="50" t="s">
        <v>325</v>
      </c>
      <c r="T413" s="51" t="s">
        <v>643</v>
      </c>
    </row>
    <row r="414" spans="2:20" ht="35.25" customHeight="1" x14ac:dyDescent="0.55000000000000004">
      <c r="B414" s="23">
        <f t="shared" si="6"/>
        <v>409</v>
      </c>
      <c r="C414" s="23"/>
      <c r="D414" s="103"/>
      <c r="E414" s="276"/>
      <c r="F414" s="324" t="s">
        <v>156</v>
      </c>
      <c r="G414" s="154" t="s">
        <v>702</v>
      </c>
      <c r="H414" s="569">
        <v>2</v>
      </c>
      <c r="I414" s="288">
        <v>9</v>
      </c>
      <c r="J414" s="288" t="s">
        <v>76</v>
      </c>
      <c r="K414" s="570"/>
      <c r="L414" s="571"/>
      <c r="M414" s="572"/>
      <c r="N414" s="311">
        <v>70000</v>
      </c>
      <c r="O414" s="326">
        <v>2</v>
      </c>
      <c r="P414" s="326" t="s">
        <v>221</v>
      </c>
      <c r="Q414" s="124"/>
      <c r="R414" s="49">
        <v>15006</v>
      </c>
      <c r="S414" s="50" t="s">
        <v>325</v>
      </c>
      <c r="T414" s="51" t="s">
        <v>643</v>
      </c>
    </row>
    <row r="415" spans="2:20" ht="33" customHeight="1" x14ac:dyDescent="0.55000000000000004">
      <c r="B415" s="23">
        <f t="shared" si="6"/>
        <v>410</v>
      </c>
      <c r="C415" s="23"/>
      <c r="D415" s="103"/>
      <c r="E415" s="276"/>
      <c r="F415" s="324" t="s">
        <v>158</v>
      </c>
      <c r="G415" s="154" t="s">
        <v>703</v>
      </c>
      <c r="H415" s="569">
        <v>2</v>
      </c>
      <c r="I415" s="288">
        <v>9</v>
      </c>
      <c r="J415" s="288" t="s">
        <v>76</v>
      </c>
      <c r="K415" s="570"/>
      <c r="L415" s="571"/>
      <c r="M415" s="573"/>
      <c r="N415" s="491">
        <v>1350000</v>
      </c>
      <c r="O415" s="326">
        <v>10</v>
      </c>
      <c r="P415" s="326" t="s">
        <v>221</v>
      </c>
      <c r="Q415" s="238"/>
      <c r="R415" s="49">
        <v>15006</v>
      </c>
      <c r="S415" s="50" t="s">
        <v>325</v>
      </c>
      <c r="T415" s="51" t="s">
        <v>643</v>
      </c>
    </row>
    <row r="416" spans="2:20" x14ac:dyDescent="0.55000000000000004">
      <c r="B416" s="23">
        <f t="shared" si="6"/>
        <v>411</v>
      </c>
      <c r="C416" s="23"/>
      <c r="D416" s="103"/>
      <c r="E416" s="276"/>
      <c r="F416" s="324" t="s">
        <v>160</v>
      </c>
      <c r="G416" s="154" t="s">
        <v>704</v>
      </c>
      <c r="H416" s="569">
        <v>2</v>
      </c>
      <c r="I416" s="288">
        <v>9</v>
      </c>
      <c r="J416" s="288" t="s">
        <v>76</v>
      </c>
      <c r="K416" s="570"/>
      <c r="L416" s="571"/>
      <c r="M416" s="573"/>
      <c r="N416" s="491">
        <v>800000</v>
      </c>
      <c r="O416" s="326">
        <v>10</v>
      </c>
      <c r="P416" s="326" t="s">
        <v>221</v>
      </c>
      <c r="Q416" s="238"/>
      <c r="R416" s="49">
        <v>15006</v>
      </c>
      <c r="S416" s="50" t="s">
        <v>325</v>
      </c>
      <c r="T416" s="51" t="s">
        <v>643</v>
      </c>
    </row>
    <row r="417" spans="2:20" ht="30" customHeight="1" x14ac:dyDescent="0.55000000000000004">
      <c r="B417" s="23">
        <f t="shared" si="6"/>
        <v>412</v>
      </c>
      <c r="C417" s="23"/>
      <c r="D417" s="103"/>
      <c r="E417" s="276"/>
      <c r="F417" s="324" t="s">
        <v>162</v>
      </c>
      <c r="G417" s="154" t="s">
        <v>705</v>
      </c>
      <c r="H417" s="569">
        <v>2</v>
      </c>
      <c r="I417" s="288">
        <v>9</v>
      </c>
      <c r="J417" s="288" t="s">
        <v>76</v>
      </c>
      <c r="K417" s="570"/>
      <c r="L417" s="571"/>
      <c r="M417" s="573"/>
      <c r="N417" s="491">
        <v>2496300</v>
      </c>
      <c r="O417" s="326">
        <v>1</v>
      </c>
      <c r="P417" s="326" t="s">
        <v>221</v>
      </c>
      <c r="Q417" s="238"/>
      <c r="R417" s="49">
        <v>15006</v>
      </c>
      <c r="S417" s="50" t="s">
        <v>325</v>
      </c>
      <c r="T417" s="51" t="s">
        <v>643</v>
      </c>
    </row>
    <row r="418" spans="2:20" ht="46.5" customHeight="1" x14ac:dyDescent="0.55000000000000004">
      <c r="B418" s="23">
        <f t="shared" si="6"/>
        <v>413</v>
      </c>
      <c r="C418" s="23"/>
      <c r="D418" s="103"/>
      <c r="E418" s="276"/>
      <c r="F418" s="324" t="s">
        <v>164</v>
      </c>
      <c r="G418" s="154" t="s">
        <v>706</v>
      </c>
      <c r="H418" s="569">
        <v>2</v>
      </c>
      <c r="I418" s="288">
        <v>9</v>
      </c>
      <c r="J418" s="288" t="s">
        <v>76</v>
      </c>
      <c r="K418" s="570"/>
      <c r="L418" s="571"/>
      <c r="M418" s="573"/>
      <c r="N418" s="491">
        <v>270000</v>
      </c>
      <c r="O418" s="326">
        <v>1</v>
      </c>
      <c r="P418" s="326" t="s">
        <v>221</v>
      </c>
      <c r="Q418" s="238"/>
      <c r="R418" s="49">
        <v>15006</v>
      </c>
      <c r="S418" s="50" t="s">
        <v>325</v>
      </c>
      <c r="T418" s="51" t="s">
        <v>643</v>
      </c>
    </row>
    <row r="419" spans="2:20" x14ac:dyDescent="0.55000000000000004">
      <c r="B419" s="23">
        <f t="shared" si="6"/>
        <v>414</v>
      </c>
      <c r="C419" s="23"/>
      <c r="D419" s="103"/>
      <c r="E419" s="276"/>
      <c r="F419" s="324" t="s">
        <v>166</v>
      </c>
      <c r="G419" s="154" t="s">
        <v>707</v>
      </c>
      <c r="H419" s="569">
        <v>2</v>
      </c>
      <c r="I419" s="288">
        <v>9</v>
      </c>
      <c r="J419" s="288" t="s">
        <v>76</v>
      </c>
      <c r="K419" s="570"/>
      <c r="L419" s="571"/>
      <c r="M419" s="573"/>
      <c r="N419" s="491">
        <v>1193100</v>
      </c>
      <c r="O419" s="326">
        <v>5</v>
      </c>
      <c r="P419" s="326" t="s">
        <v>221</v>
      </c>
      <c r="Q419" s="238"/>
      <c r="R419" s="49">
        <v>15006</v>
      </c>
      <c r="S419" s="50" t="s">
        <v>325</v>
      </c>
      <c r="T419" s="51" t="s">
        <v>643</v>
      </c>
    </row>
    <row r="420" spans="2:20" x14ac:dyDescent="0.55000000000000004">
      <c r="B420" s="23">
        <f t="shared" si="6"/>
        <v>415</v>
      </c>
      <c r="C420" s="23"/>
      <c r="D420" s="103"/>
      <c r="E420" s="276"/>
      <c r="F420" s="324" t="s">
        <v>168</v>
      </c>
      <c r="G420" s="154" t="s">
        <v>708</v>
      </c>
      <c r="H420" s="569">
        <v>2</v>
      </c>
      <c r="I420" s="288">
        <v>9</v>
      </c>
      <c r="J420" s="288" t="s">
        <v>76</v>
      </c>
      <c r="K420" s="570"/>
      <c r="L420" s="571"/>
      <c r="M420" s="573"/>
      <c r="N420" s="491">
        <v>992600</v>
      </c>
      <c r="O420" s="326">
        <v>8</v>
      </c>
      <c r="P420" s="326" t="s">
        <v>221</v>
      </c>
      <c r="Q420" s="238"/>
      <c r="R420" s="49">
        <v>15006</v>
      </c>
      <c r="S420" s="50" t="s">
        <v>325</v>
      </c>
      <c r="T420" s="51" t="s">
        <v>643</v>
      </c>
    </row>
    <row r="421" spans="2:20" ht="30" customHeight="1" x14ac:dyDescent="0.55000000000000004">
      <c r="B421" s="23">
        <f t="shared" si="6"/>
        <v>416</v>
      </c>
      <c r="C421" s="23"/>
      <c r="D421" s="276"/>
      <c r="E421" s="276"/>
      <c r="F421" s="574" t="s">
        <v>207</v>
      </c>
      <c r="G421" s="575" t="s">
        <v>709</v>
      </c>
      <c r="H421" s="576"/>
      <c r="I421" s="577"/>
      <c r="J421" s="577"/>
      <c r="K421" s="578">
        <v>8</v>
      </c>
      <c r="L421" s="576" t="s">
        <v>97</v>
      </c>
      <c r="M421" s="579"/>
      <c r="N421" s="486">
        <v>11661300</v>
      </c>
      <c r="O421" s="487"/>
      <c r="P421" s="487"/>
      <c r="Q421" s="477"/>
      <c r="R421" s="49">
        <v>15006</v>
      </c>
      <c r="S421" s="50" t="s">
        <v>325</v>
      </c>
      <c r="T421" s="51" t="s">
        <v>643</v>
      </c>
    </row>
    <row r="422" spans="2:20" ht="48.75" customHeight="1" x14ac:dyDescent="0.55000000000000004">
      <c r="B422" s="23">
        <f t="shared" si="6"/>
        <v>417</v>
      </c>
      <c r="C422" s="23"/>
      <c r="D422" s="276"/>
      <c r="E422" s="276"/>
      <c r="F422" s="388" t="s">
        <v>147</v>
      </c>
      <c r="G422" s="580" t="s">
        <v>710</v>
      </c>
      <c r="H422" s="581">
        <v>2</v>
      </c>
      <c r="I422" s="581">
        <v>10</v>
      </c>
      <c r="J422" s="581" t="s">
        <v>281</v>
      </c>
      <c r="K422" s="582"/>
      <c r="L422" s="583"/>
      <c r="M422" s="418"/>
      <c r="N422" s="584">
        <v>1800000</v>
      </c>
      <c r="O422" s="585">
        <v>2</v>
      </c>
      <c r="P422" s="585" t="s">
        <v>221</v>
      </c>
      <c r="Q422" s="586"/>
      <c r="R422" s="49">
        <v>15006</v>
      </c>
      <c r="S422" s="50" t="s">
        <v>325</v>
      </c>
      <c r="T422" s="51" t="s">
        <v>643</v>
      </c>
    </row>
    <row r="423" spans="2:20" ht="39" customHeight="1" x14ac:dyDescent="0.55000000000000004">
      <c r="B423" s="23">
        <f t="shared" si="6"/>
        <v>418</v>
      </c>
      <c r="C423" s="23"/>
      <c r="D423" s="103"/>
      <c r="E423" s="276"/>
      <c r="F423" s="324" t="s">
        <v>149</v>
      </c>
      <c r="G423" s="587" t="s">
        <v>711</v>
      </c>
      <c r="H423" s="588">
        <v>2</v>
      </c>
      <c r="I423" s="588">
        <v>9</v>
      </c>
      <c r="J423" s="588" t="s">
        <v>76</v>
      </c>
      <c r="K423" s="120"/>
      <c r="L423" s="121"/>
      <c r="M423" s="122"/>
      <c r="N423" s="311">
        <v>1800000</v>
      </c>
      <c r="O423" s="326">
        <v>3</v>
      </c>
      <c r="P423" s="326" t="s">
        <v>221</v>
      </c>
      <c r="Q423" s="312"/>
      <c r="R423" s="49">
        <v>15006</v>
      </c>
      <c r="S423" s="50" t="s">
        <v>325</v>
      </c>
      <c r="T423" s="51" t="s">
        <v>643</v>
      </c>
    </row>
    <row r="424" spans="2:20" ht="48" x14ac:dyDescent="0.55000000000000004">
      <c r="B424" s="23">
        <f t="shared" si="6"/>
        <v>419</v>
      </c>
      <c r="C424" s="23"/>
      <c r="D424" s="103"/>
      <c r="E424" s="276"/>
      <c r="F424" s="324" t="s">
        <v>153</v>
      </c>
      <c r="G424" s="330" t="s">
        <v>712</v>
      </c>
      <c r="H424" s="569">
        <v>2</v>
      </c>
      <c r="I424" s="288">
        <v>9</v>
      </c>
      <c r="J424" s="288" t="s">
        <v>76</v>
      </c>
      <c r="K424" s="120"/>
      <c r="L424" s="121"/>
      <c r="M424" s="122"/>
      <c r="N424" s="311">
        <v>631600</v>
      </c>
      <c r="O424" s="326">
        <v>2</v>
      </c>
      <c r="P424" s="326" t="s">
        <v>221</v>
      </c>
      <c r="Q424" s="312"/>
      <c r="R424" s="49">
        <v>15006</v>
      </c>
      <c r="S424" s="50" t="s">
        <v>325</v>
      </c>
      <c r="T424" s="51" t="s">
        <v>643</v>
      </c>
    </row>
    <row r="425" spans="2:20" ht="48" x14ac:dyDescent="0.55000000000000004">
      <c r="B425" s="23">
        <f t="shared" si="6"/>
        <v>420</v>
      </c>
      <c r="C425" s="23"/>
      <c r="D425" s="103"/>
      <c r="E425" s="276"/>
      <c r="F425" s="324" t="s">
        <v>156</v>
      </c>
      <c r="G425" s="330" t="s">
        <v>713</v>
      </c>
      <c r="H425" s="569">
        <v>2</v>
      </c>
      <c r="I425" s="288">
        <v>9</v>
      </c>
      <c r="J425" s="288" t="s">
        <v>76</v>
      </c>
      <c r="K425" s="120"/>
      <c r="L425" s="121"/>
      <c r="M425" s="122"/>
      <c r="N425" s="311">
        <v>848300</v>
      </c>
      <c r="O425" s="326">
        <v>2</v>
      </c>
      <c r="P425" s="326" t="s">
        <v>221</v>
      </c>
      <c r="Q425" s="312"/>
      <c r="R425" s="49">
        <v>15006</v>
      </c>
      <c r="S425" s="50" t="s">
        <v>325</v>
      </c>
      <c r="T425" s="51" t="s">
        <v>643</v>
      </c>
    </row>
    <row r="426" spans="2:20" x14ac:dyDescent="0.55000000000000004">
      <c r="B426" s="23">
        <f t="shared" si="6"/>
        <v>421</v>
      </c>
      <c r="C426" s="23"/>
      <c r="D426" s="103"/>
      <c r="E426" s="276"/>
      <c r="F426" s="324" t="s">
        <v>158</v>
      </c>
      <c r="G426" s="330" t="s">
        <v>714</v>
      </c>
      <c r="H426" s="569">
        <v>2</v>
      </c>
      <c r="I426" s="288">
        <v>3</v>
      </c>
      <c r="J426" s="288" t="s">
        <v>247</v>
      </c>
      <c r="K426" s="308">
        <v>1</v>
      </c>
      <c r="L426" s="392" t="s">
        <v>221</v>
      </c>
      <c r="M426" s="310"/>
      <c r="N426" s="311">
        <v>46000</v>
      </c>
      <c r="O426" s="326">
        <v>1</v>
      </c>
      <c r="P426" s="326" t="s">
        <v>221</v>
      </c>
      <c r="Q426" s="312"/>
      <c r="R426" s="49">
        <v>15006</v>
      </c>
      <c r="S426" s="50" t="s">
        <v>325</v>
      </c>
      <c r="T426" s="51" t="s">
        <v>643</v>
      </c>
    </row>
    <row r="427" spans="2:20" ht="27.75" customHeight="1" x14ac:dyDescent="0.55000000000000004">
      <c r="B427" s="23">
        <f t="shared" si="6"/>
        <v>422</v>
      </c>
      <c r="C427" s="23"/>
      <c r="D427" s="103"/>
      <c r="E427" s="276"/>
      <c r="F427" s="324" t="s">
        <v>160</v>
      </c>
      <c r="G427" s="330" t="s">
        <v>715</v>
      </c>
      <c r="H427" s="569">
        <v>2</v>
      </c>
      <c r="I427" s="288">
        <v>5</v>
      </c>
      <c r="J427" s="288" t="s">
        <v>64</v>
      </c>
      <c r="K427" s="308">
        <v>5</v>
      </c>
      <c r="L427" s="392" t="s">
        <v>716</v>
      </c>
      <c r="M427" s="310"/>
      <c r="N427" s="311">
        <v>1275000</v>
      </c>
      <c r="O427" s="241">
        <v>1</v>
      </c>
      <c r="P427" s="241" t="s">
        <v>221</v>
      </c>
      <c r="Q427" s="124"/>
      <c r="R427" s="49">
        <v>15006</v>
      </c>
      <c r="S427" s="50" t="s">
        <v>325</v>
      </c>
      <c r="T427" s="51" t="s">
        <v>643</v>
      </c>
    </row>
    <row r="428" spans="2:20" ht="27.75" customHeight="1" x14ac:dyDescent="0.55000000000000004">
      <c r="B428" s="23">
        <f t="shared" si="6"/>
        <v>423</v>
      </c>
      <c r="C428" s="23"/>
      <c r="D428" s="103"/>
      <c r="E428" s="276"/>
      <c r="F428" s="324" t="s">
        <v>162</v>
      </c>
      <c r="G428" s="330" t="s">
        <v>717</v>
      </c>
      <c r="H428" s="569">
        <v>2</v>
      </c>
      <c r="I428" s="288">
        <v>5</v>
      </c>
      <c r="J428" s="288" t="s">
        <v>64</v>
      </c>
      <c r="K428" s="308"/>
      <c r="L428" s="392"/>
      <c r="M428" s="310"/>
      <c r="N428" s="311"/>
      <c r="O428" s="241">
        <v>1</v>
      </c>
      <c r="P428" s="241" t="s">
        <v>221</v>
      </c>
      <c r="Q428" s="124"/>
      <c r="R428" s="49">
        <v>15006</v>
      </c>
      <c r="S428" s="50" t="s">
        <v>325</v>
      </c>
      <c r="T428" s="51" t="s">
        <v>643</v>
      </c>
    </row>
    <row r="429" spans="2:20" ht="49.5" customHeight="1" x14ac:dyDescent="0.55000000000000004">
      <c r="B429" s="23">
        <f t="shared" si="6"/>
        <v>424</v>
      </c>
      <c r="C429" s="23"/>
      <c r="D429" s="103"/>
      <c r="E429" s="276"/>
      <c r="F429" s="324" t="s">
        <v>164</v>
      </c>
      <c r="G429" s="330" t="s">
        <v>718</v>
      </c>
      <c r="H429" s="569">
        <v>2</v>
      </c>
      <c r="I429" s="288">
        <v>5</v>
      </c>
      <c r="J429" s="288" t="s">
        <v>64</v>
      </c>
      <c r="K429" s="308"/>
      <c r="L429" s="392"/>
      <c r="M429" s="310"/>
      <c r="N429" s="311">
        <v>0</v>
      </c>
      <c r="O429" s="241">
        <v>1</v>
      </c>
      <c r="P429" s="241" t="s">
        <v>221</v>
      </c>
      <c r="Q429" s="124"/>
      <c r="R429" s="49">
        <v>15006</v>
      </c>
      <c r="S429" s="50" t="s">
        <v>325</v>
      </c>
      <c r="T429" s="51" t="s">
        <v>643</v>
      </c>
    </row>
    <row r="430" spans="2:20" ht="27.75" customHeight="1" x14ac:dyDescent="0.55000000000000004">
      <c r="B430" s="23">
        <f t="shared" si="6"/>
        <v>425</v>
      </c>
      <c r="C430" s="23"/>
      <c r="D430" s="103"/>
      <c r="E430" s="276"/>
      <c r="F430" s="324" t="s">
        <v>166</v>
      </c>
      <c r="G430" s="330" t="s">
        <v>719</v>
      </c>
      <c r="H430" s="569">
        <v>2</v>
      </c>
      <c r="I430" s="288">
        <v>5</v>
      </c>
      <c r="J430" s="288" t="s">
        <v>64</v>
      </c>
      <c r="K430" s="308"/>
      <c r="L430" s="392"/>
      <c r="M430" s="310"/>
      <c r="N430" s="311"/>
      <c r="O430" s="241">
        <v>1</v>
      </c>
      <c r="P430" s="241" t="s">
        <v>221</v>
      </c>
      <c r="Q430" s="124"/>
      <c r="R430" s="49">
        <v>15006</v>
      </c>
      <c r="S430" s="50" t="s">
        <v>325</v>
      </c>
      <c r="T430" s="51" t="s">
        <v>643</v>
      </c>
    </row>
    <row r="431" spans="2:20" ht="27.75" customHeight="1" x14ac:dyDescent="0.55000000000000004">
      <c r="B431" s="23">
        <f t="shared" si="6"/>
        <v>426</v>
      </c>
      <c r="C431" s="23"/>
      <c r="D431" s="103"/>
      <c r="E431" s="276"/>
      <c r="F431" s="324" t="s">
        <v>168</v>
      </c>
      <c r="G431" s="330" t="s">
        <v>720</v>
      </c>
      <c r="H431" s="569">
        <v>2</v>
      </c>
      <c r="I431" s="288">
        <v>5</v>
      </c>
      <c r="J431" s="288" t="s">
        <v>64</v>
      </c>
      <c r="K431" s="308"/>
      <c r="L431" s="392"/>
      <c r="M431" s="310"/>
      <c r="N431" s="311"/>
      <c r="O431" s="241">
        <v>1</v>
      </c>
      <c r="P431" s="241" t="s">
        <v>221</v>
      </c>
      <c r="Q431" s="124"/>
      <c r="R431" s="49">
        <v>15006</v>
      </c>
      <c r="S431" s="50" t="s">
        <v>325</v>
      </c>
      <c r="T431" s="51" t="s">
        <v>643</v>
      </c>
    </row>
    <row r="432" spans="2:20" x14ac:dyDescent="0.55000000000000004">
      <c r="B432" s="23">
        <f t="shared" si="6"/>
        <v>427</v>
      </c>
      <c r="C432" s="23">
        <v>404</v>
      </c>
      <c r="D432" s="265"/>
      <c r="E432" s="266" t="s">
        <v>223</v>
      </c>
      <c r="F432" s="589" t="s">
        <v>721</v>
      </c>
      <c r="G432" s="590"/>
      <c r="H432" s="591">
        <v>2</v>
      </c>
      <c r="I432" s="591"/>
      <c r="J432" s="591"/>
      <c r="K432" s="592"/>
      <c r="L432" s="410"/>
      <c r="M432" s="411"/>
      <c r="N432" s="593" t="e">
        <f>+N433+#REF!</f>
        <v>#REF!</v>
      </c>
      <c r="O432" s="274"/>
      <c r="P432" s="274"/>
      <c r="Q432" s="594"/>
      <c r="R432" s="49"/>
      <c r="S432" s="50"/>
      <c r="T432" s="51" t="s">
        <v>643</v>
      </c>
    </row>
    <row r="433" spans="1:20" ht="48" x14ac:dyDescent="0.55000000000000004">
      <c r="B433" s="23">
        <f t="shared" si="6"/>
        <v>428</v>
      </c>
      <c r="C433" s="23"/>
      <c r="D433" s="103"/>
      <c r="E433" s="276"/>
      <c r="F433" s="225" t="s">
        <v>225</v>
      </c>
      <c r="G433" s="117" t="s">
        <v>722</v>
      </c>
      <c r="H433" s="23">
        <v>2</v>
      </c>
      <c r="I433" s="226"/>
      <c r="J433" s="226"/>
      <c r="K433" s="595"/>
      <c r="L433" s="532"/>
      <c r="M433" s="596"/>
      <c r="N433" s="597" t="e">
        <f>+N434+#REF!+N446+#REF!+N447+#REF!+#REF!</f>
        <v>#REF!</v>
      </c>
      <c r="O433" s="241"/>
      <c r="P433" s="241"/>
      <c r="Q433" s="598"/>
      <c r="R433" s="49"/>
      <c r="S433" s="50"/>
      <c r="T433" s="51" t="s">
        <v>643</v>
      </c>
    </row>
    <row r="434" spans="1:20" x14ac:dyDescent="0.55000000000000004">
      <c r="B434" s="23">
        <f t="shared" si="6"/>
        <v>429</v>
      </c>
      <c r="C434" s="23"/>
      <c r="D434" s="103"/>
      <c r="E434" s="276"/>
      <c r="F434" s="544" t="s">
        <v>147</v>
      </c>
      <c r="G434" s="117" t="s">
        <v>723</v>
      </c>
      <c r="H434" s="23"/>
      <c r="I434" s="226"/>
      <c r="J434" s="226"/>
      <c r="K434" s="595"/>
      <c r="L434" s="532"/>
      <c r="M434" s="228"/>
      <c r="N434" s="597">
        <f>SUM(N435:N445)</f>
        <v>100411200</v>
      </c>
      <c r="O434" s="241"/>
      <c r="P434" s="241"/>
      <c r="Q434" s="598"/>
      <c r="R434" s="49">
        <v>15006</v>
      </c>
      <c r="S434" s="50" t="s">
        <v>325</v>
      </c>
      <c r="T434" s="51" t="s">
        <v>643</v>
      </c>
    </row>
    <row r="435" spans="1:20" ht="28.5" customHeight="1" x14ac:dyDescent="0.55000000000000004">
      <c r="B435" s="23">
        <f t="shared" si="6"/>
        <v>430</v>
      </c>
      <c r="C435" s="23"/>
      <c r="D435" s="103"/>
      <c r="E435" s="276"/>
      <c r="F435" s="388" t="s">
        <v>430</v>
      </c>
      <c r="G435" s="330" t="s">
        <v>724</v>
      </c>
      <c r="H435" s="239">
        <v>2</v>
      </c>
      <c r="I435" s="240">
        <v>4</v>
      </c>
      <c r="J435" s="240" t="s">
        <v>662</v>
      </c>
      <c r="K435" s="599"/>
      <c r="L435" s="600"/>
      <c r="M435" s="601"/>
      <c r="N435" s="602">
        <v>45499900</v>
      </c>
      <c r="O435" s="326">
        <v>12</v>
      </c>
      <c r="P435" s="326" t="s">
        <v>71</v>
      </c>
      <c r="Q435" s="603"/>
      <c r="R435" s="49">
        <v>15006</v>
      </c>
      <c r="S435" s="50" t="s">
        <v>325</v>
      </c>
      <c r="T435" s="51" t="s">
        <v>643</v>
      </c>
    </row>
    <row r="436" spans="1:20" ht="26.25" customHeight="1" x14ac:dyDescent="0.55000000000000004">
      <c r="B436" s="23">
        <f t="shared" si="6"/>
        <v>431</v>
      </c>
      <c r="C436" s="23"/>
      <c r="D436" s="103"/>
      <c r="E436" s="276"/>
      <c r="F436" s="388" t="s">
        <v>231</v>
      </c>
      <c r="G436" s="330" t="s">
        <v>725</v>
      </c>
      <c r="H436" s="239">
        <v>2</v>
      </c>
      <c r="I436" s="240">
        <v>4</v>
      </c>
      <c r="J436" s="240" t="s">
        <v>662</v>
      </c>
      <c r="K436" s="599"/>
      <c r="L436" s="600"/>
      <c r="M436" s="601"/>
      <c r="N436" s="602">
        <v>288900</v>
      </c>
      <c r="O436" s="326">
        <v>12</v>
      </c>
      <c r="P436" s="326" t="s">
        <v>71</v>
      </c>
      <c r="Q436" s="603"/>
      <c r="R436" s="49">
        <v>15006</v>
      </c>
      <c r="S436" s="50" t="s">
        <v>325</v>
      </c>
      <c r="T436" s="51" t="s">
        <v>643</v>
      </c>
    </row>
    <row r="437" spans="1:20" x14ac:dyDescent="0.55000000000000004">
      <c r="B437" s="23">
        <f t="shared" si="6"/>
        <v>432</v>
      </c>
      <c r="C437" s="23"/>
      <c r="D437" s="103"/>
      <c r="E437" s="276"/>
      <c r="F437" s="388" t="s">
        <v>233</v>
      </c>
      <c r="G437" s="330" t="s">
        <v>726</v>
      </c>
      <c r="H437" s="239">
        <v>2</v>
      </c>
      <c r="I437" s="240">
        <v>4</v>
      </c>
      <c r="J437" s="240" t="s">
        <v>662</v>
      </c>
      <c r="K437" s="599"/>
      <c r="L437" s="600"/>
      <c r="M437" s="601"/>
      <c r="N437" s="602">
        <v>487920</v>
      </c>
      <c r="O437" s="326">
        <v>12</v>
      </c>
      <c r="P437" s="326" t="s">
        <v>71</v>
      </c>
      <c r="Q437" s="603"/>
      <c r="R437" s="49">
        <v>15006</v>
      </c>
      <c r="S437" s="50" t="s">
        <v>325</v>
      </c>
      <c r="T437" s="51" t="s">
        <v>643</v>
      </c>
    </row>
    <row r="438" spans="1:20" x14ac:dyDescent="0.55000000000000004">
      <c r="B438" s="23">
        <f t="shared" si="6"/>
        <v>433</v>
      </c>
      <c r="C438" s="23"/>
      <c r="D438" s="103"/>
      <c r="E438" s="276"/>
      <c r="F438" s="388" t="s">
        <v>235</v>
      </c>
      <c r="G438" s="330" t="s">
        <v>727</v>
      </c>
      <c r="H438" s="239">
        <v>2</v>
      </c>
      <c r="I438" s="240">
        <v>4</v>
      </c>
      <c r="J438" s="240" t="s">
        <v>662</v>
      </c>
      <c r="K438" s="599"/>
      <c r="L438" s="600"/>
      <c r="M438" s="601"/>
      <c r="N438" s="602">
        <v>38520</v>
      </c>
      <c r="O438" s="326">
        <v>12</v>
      </c>
      <c r="P438" s="326" t="s">
        <v>71</v>
      </c>
      <c r="Q438" s="603"/>
      <c r="R438" s="49">
        <v>15006</v>
      </c>
      <c r="S438" s="50" t="s">
        <v>325</v>
      </c>
      <c r="T438" s="51" t="s">
        <v>643</v>
      </c>
    </row>
    <row r="439" spans="1:20" x14ac:dyDescent="0.55000000000000004">
      <c r="B439" s="23">
        <f t="shared" si="6"/>
        <v>434</v>
      </c>
      <c r="C439" s="23"/>
      <c r="D439" s="103"/>
      <c r="E439" s="276"/>
      <c r="F439" s="604" t="s">
        <v>237</v>
      </c>
      <c r="G439" s="330" t="s">
        <v>728</v>
      </c>
      <c r="H439" s="239">
        <v>2</v>
      </c>
      <c r="I439" s="240">
        <v>4</v>
      </c>
      <c r="J439" s="240" t="s">
        <v>662</v>
      </c>
      <c r="K439" s="599"/>
      <c r="L439" s="600"/>
      <c r="M439" s="601"/>
      <c r="N439" s="602">
        <v>26500000</v>
      </c>
      <c r="O439" s="326">
        <v>12</v>
      </c>
      <c r="P439" s="326" t="s">
        <v>71</v>
      </c>
      <c r="Q439" s="603"/>
      <c r="R439" s="49">
        <v>15006</v>
      </c>
      <c r="S439" s="50" t="s">
        <v>325</v>
      </c>
      <c r="T439" s="51" t="s">
        <v>643</v>
      </c>
    </row>
    <row r="440" spans="1:20" ht="24.75" customHeight="1" x14ac:dyDescent="0.55000000000000004">
      <c r="B440" s="23">
        <f t="shared" si="6"/>
        <v>435</v>
      </c>
      <c r="C440" s="23"/>
      <c r="D440" s="103"/>
      <c r="E440" s="306"/>
      <c r="F440" s="604" t="s">
        <v>239</v>
      </c>
      <c r="G440" s="605" t="s">
        <v>729</v>
      </c>
      <c r="H440" s="239">
        <v>2</v>
      </c>
      <c r="I440" s="240">
        <v>4</v>
      </c>
      <c r="J440" s="240" t="s">
        <v>662</v>
      </c>
      <c r="K440" s="606"/>
      <c r="L440" s="532"/>
      <c r="M440" s="228"/>
      <c r="N440" s="602">
        <v>5000000</v>
      </c>
      <c r="O440" s="326">
        <v>12</v>
      </c>
      <c r="P440" s="326" t="s">
        <v>71</v>
      </c>
      <c r="Q440" s="603"/>
      <c r="R440" s="49">
        <v>15006</v>
      </c>
      <c r="S440" s="50" t="s">
        <v>325</v>
      </c>
      <c r="T440" s="51" t="s">
        <v>643</v>
      </c>
    </row>
    <row r="441" spans="1:20" ht="48" x14ac:dyDescent="0.55000000000000004">
      <c r="B441" s="23">
        <f t="shared" si="6"/>
        <v>436</v>
      </c>
      <c r="C441" s="23"/>
      <c r="D441" s="103"/>
      <c r="E441" s="306"/>
      <c r="F441" s="604" t="s">
        <v>241</v>
      </c>
      <c r="G441" s="605" t="s">
        <v>730</v>
      </c>
      <c r="H441" s="239">
        <v>2</v>
      </c>
      <c r="I441" s="240">
        <v>4</v>
      </c>
      <c r="J441" s="240" t="s">
        <v>662</v>
      </c>
      <c r="K441" s="595"/>
      <c r="L441" s="532"/>
      <c r="M441" s="228"/>
      <c r="N441" s="602">
        <v>4000000</v>
      </c>
      <c r="O441" s="326">
        <v>12</v>
      </c>
      <c r="P441" s="326" t="s">
        <v>71</v>
      </c>
      <c r="Q441" s="603"/>
      <c r="R441" s="49">
        <v>15006</v>
      </c>
      <c r="S441" s="50" t="s">
        <v>325</v>
      </c>
      <c r="T441" s="51" t="s">
        <v>643</v>
      </c>
    </row>
    <row r="442" spans="1:20" x14ac:dyDescent="0.55000000000000004">
      <c r="B442" s="23">
        <f t="shared" si="6"/>
        <v>437</v>
      </c>
      <c r="C442" s="23"/>
      <c r="D442" s="103"/>
      <c r="E442" s="276"/>
      <c r="F442" s="604" t="s">
        <v>243</v>
      </c>
      <c r="G442" s="605" t="s">
        <v>731</v>
      </c>
      <c r="H442" s="239">
        <v>2</v>
      </c>
      <c r="I442" s="240">
        <v>4</v>
      </c>
      <c r="J442" s="240" t="s">
        <v>662</v>
      </c>
      <c r="K442" s="595"/>
      <c r="L442" s="532"/>
      <c r="M442" s="228"/>
      <c r="N442" s="602"/>
      <c r="O442" s="326"/>
      <c r="P442" s="326"/>
      <c r="Q442" s="603"/>
      <c r="R442" s="49">
        <v>15006</v>
      </c>
      <c r="S442" s="50" t="s">
        <v>325</v>
      </c>
      <c r="T442" s="51" t="s">
        <v>643</v>
      </c>
    </row>
    <row r="443" spans="1:20" x14ac:dyDescent="0.55000000000000004">
      <c r="B443" s="23">
        <f t="shared" si="6"/>
        <v>438</v>
      </c>
      <c r="C443" s="23"/>
      <c r="D443" s="103"/>
      <c r="E443" s="276"/>
      <c r="F443" s="604" t="s">
        <v>245</v>
      </c>
      <c r="G443" s="605" t="s">
        <v>732</v>
      </c>
      <c r="H443" s="239">
        <v>2</v>
      </c>
      <c r="I443" s="240">
        <v>4</v>
      </c>
      <c r="J443" s="240" t="s">
        <v>662</v>
      </c>
      <c r="K443" s="595"/>
      <c r="L443" s="532"/>
      <c r="M443" s="228"/>
      <c r="N443" s="602"/>
      <c r="O443" s="326"/>
      <c r="P443" s="326"/>
      <c r="Q443" s="603"/>
      <c r="R443" s="49">
        <v>15006</v>
      </c>
      <c r="S443" s="50" t="s">
        <v>325</v>
      </c>
      <c r="T443" s="51" t="s">
        <v>643</v>
      </c>
    </row>
    <row r="444" spans="1:20" x14ac:dyDescent="0.55000000000000004">
      <c r="B444" s="23">
        <f t="shared" si="6"/>
        <v>439</v>
      </c>
      <c r="C444" s="23"/>
      <c r="D444" s="103"/>
      <c r="E444" s="306"/>
      <c r="F444" s="604" t="s">
        <v>248</v>
      </c>
      <c r="G444" s="605" t="s">
        <v>733</v>
      </c>
      <c r="H444" s="239">
        <v>2</v>
      </c>
      <c r="I444" s="240">
        <v>4</v>
      </c>
      <c r="J444" s="240" t="s">
        <v>662</v>
      </c>
      <c r="K444" s="595"/>
      <c r="L444" s="532"/>
      <c r="M444" s="228"/>
      <c r="N444" s="602">
        <v>17595960</v>
      </c>
      <c r="O444" s="326"/>
      <c r="P444" s="326"/>
      <c r="Q444" s="603"/>
      <c r="R444" s="49">
        <v>15006</v>
      </c>
      <c r="S444" s="50" t="s">
        <v>325</v>
      </c>
      <c r="T444" s="51" t="s">
        <v>643</v>
      </c>
    </row>
    <row r="445" spans="1:20" ht="48" x14ac:dyDescent="0.55000000000000004">
      <c r="B445" s="23">
        <f t="shared" si="6"/>
        <v>440</v>
      </c>
      <c r="C445" s="23"/>
      <c r="D445" s="103"/>
      <c r="E445" s="276"/>
      <c r="F445" s="604" t="s">
        <v>250</v>
      </c>
      <c r="G445" s="607" t="s">
        <v>734</v>
      </c>
      <c r="H445" s="239">
        <v>2</v>
      </c>
      <c r="I445" s="240">
        <v>4</v>
      </c>
      <c r="J445" s="240" t="s">
        <v>662</v>
      </c>
      <c r="K445" s="595"/>
      <c r="L445" s="532" t="e">
        <f>+N447+#REF!</f>
        <v>#REF!</v>
      </c>
      <c r="M445" s="228"/>
      <c r="N445" s="602">
        <v>1000000</v>
      </c>
      <c r="O445" s="326"/>
      <c r="P445" s="326"/>
      <c r="Q445" s="603"/>
      <c r="R445" s="49">
        <v>15006</v>
      </c>
      <c r="S445" s="50" t="s">
        <v>325</v>
      </c>
      <c r="T445" s="51" t="s">
        <v>643</v>
      </c>
    </row>
    <row r="446" spans="1:20" ht="49.5" customHeight="1" x14ac:dyDescent="0.55000000000000004">
      <c r="B446" s="23">
        <f t="shared" si="6"/>
        <v>441</v>
      </c>
      <c r="C446" s="23"/>
      <c r="D446" s="103"/>
      <c r="E446" s="276"/>
      <c r="F446" s="225" t="s">
        <v>149</v>
      </c>
      <c r="G446" s="608" t="s">
        <v>735</v>
      </c>
      <c r="H446" s="23">
        <v>2</v>
      </c>
      <c r="I446" s="226">
        <v>4</v>
      </c>
      <c r="J446" s="226" t="s">
        <v>662</v>
      </c>
      <c r="K446" s="609">
        <v>12</v>
      </c>
      <c r="L446" s="610" t="s">
        <v>71</v>
      </c>
      <c r="M446" s="611"/>
      <c r="N446" s="612">
        <v>2100000</v>
      </c>
      <c r="O446" s="517">
        <v>12</v>
      </c>
      <c r="P446" s="517" t="s">
        <v>71</v>
      </c>
      <c r="Q446" s="613"/>
      <c r="R446" s="49">
        <v>15006</v>
      </c>
      <c r="S446" s="50" t="s">
        <v>325</v>
      </c>
      <c r="T446" s="51" t="s">
        <v>643</v>
      </c>
    </row>
    <row r="447" spans="1:20" ht="48" x14ac:dyDescent="0.55000000000000004">
      <c r="B447" s="23">
        <f t="shared" si="6"/>
        <v>442</v>
      </c>
      <c r="C447" s="23"/>
      <c r="D447" s="103"/>
      <c r="E447" s="276"/>
      <c r="F447" s="225" t="s">
        <v>153</v>
      </c>
      <c r="G447" s="139" t="s">
        <v>736</v>
      </c>
      <c r="H447" s="23">
        <v>2</v>
      </c>
      <c r="I447" s="226">
        <v>3</v>
      </c>
      <c r="J447" s="226" t="s">
        <v>247</v>
      </c>
      <c r="K447" s="595">
        <v>1</v>
      </c>
      <c r="L447" s="532" t="s">
        <v>97</v>
      </c>
      <c r="M447" s="228"/>
      <c r="N447" s="597">
        <v>6539400</v>
      </c>
      <c r="O447" s="241">
        <v>1</v>
      </c>
      <c r="P447" s="241" t="s">
        <v>97</v>
      </c>
      <c r="Q447" s="598"/>
      <c r="R447" s="49">
        <v>15006</v>
      </c>
      <c r="S447" s="50" t="s">
        <v>325</v>
      </c>
      <c r="T447" s="51" t="s">
        <v>643</v>
      </c>
    </row>
    <row r="448" spans="1:20" s="614" customFormat="1" ht="48" x14ac:dyDescent="0.55000000000000004">
      <c r="A448" s="22"/>
      <c r="B448" s="23">
        <f t="shared" si="6"/>
        <v>443</v>
      </c>
      <c r="C448" s="23"/>
      <c r="D448" s="103"/>
      <c r="E448" s="306"/>
      <c r="F448" s="225" t="s">
        <v>156</v>
      </c>
      <c r="G448" s="117" t="s">
        <v>737</v>
      </c>
      <c r="H448" s="23">
        <v>2</v>
      </c>
      <c r="I448" s="226">
        <v>1</v>
      </c>
      <c r="J448" s="279" t="s">
        <v>78</v>
      </c>
      <c r="K448" s="120"/>
      <c r="L448" s="121"/>
      <c r="M448" s="122"/>
      <c r="N448" s="123"/>
      <c r="O448" s="241">
        <v>12</v>
      </c>
      <c r="P448" s="241" t="s">
        <v>71</v>
      </c>
      <c r="Q448" s="124"/>
      <c r="R448" s="49">
        <v>15006</v>
      </c>
      <c r="S448" s="50" t="s">
        <v>325</v>
      </c>
      <c r="T448" s="51" t="s">
        <v>643</v>
      </c>
    </row>
    <row r="449" spans="1:20" x14ac:dyDescent="0.55000000000000004">
      <c r="B449" s="23">
        <f t="shared" si="6"/>
        <v>444</v>
      </c>
      <c r="C449" s="23"/>
      <c r="D449" s="103"/>
      <c r="E449" s="276"/>
      <c r="F449" s="225" t="s">
        <v>158</v>
      </c>
      <c r="G449" s="615" t="s">
        <v>738</v>
      </c>
      <c r="H449" s="616"/>
      <c r="I449" s="617"/>
      <c r="J449" s="618"/>
      <c r="K449" s="609"/>
      <c r="L449" s="610"/>
      <c r="M449" s="611"/>
      <c r="N449" s="612">
        <v>9413300</v>
      </c>
      <c r="O449" s="517"/>
      <c r="P449" s="517"/>
      <c r="Q449" s="613"/>
      <c r="R449" s="49">
        <v>15006</v>
      </c>
      <c r="S449" s="50" t="s">
        <v>325</v>
      </c>
      <c r="T449" s="51" t="s">
        <v>643</v>
      </c>
    </row>
    <row r="450" spans="1:20" x14ac:dyDescent="0.55000000000000004">
      <c r="B450" s="23">
        <f t="shared" si="6"/>
        <v>445</v>
      </c>
      <c r="C450" s="23"/>
      <c r="D450" s="103"/>
      <c r="E450" s="276"/>
      <c r="F450" s="544"/>
      <c r="G450" s="619" t="s">
        <v>739</v>
      </c>
      <c r="H450" s="616">
        <v>2</v>
      </c>
      <c r="I450" s="617">
        <v>2</v>
      </c>
      <c r="J450" s="618" t="s">
        <v>230</v>
      </c>
      <c r="K450" s="620"/>
      <c r="L450" s="621"/>
      <c r="M450" s="611"/>
      <c r="N450" s="622"/>
      <c r="O450" s="623">
        <v>12</v>
      </c>
      <c r="P450" s="623" t="s">
        <v>71</v>
      </c>
      <c r="Q450" s="624"/>
      <c r="R450" s="49">
        <v>15006</v>
      </c>
      <c r="S450" s="50" t="s">
        <v>325</v>
      </c>
      <c r="T450" s="51" t="s">
        <v>643</v>
      </c>
    </row>
    <row r="451" spans="1:20" ht="33" customHeight="1" x14ac:dyDescent="0.55000000000000004">
      <c r="B451" s="23">
        <f t="shared" si="6"/>
        <v>446</v>
      </c>
      <c r="C451" s="23"/>
      <c r="D451" s="103"/>
      <c r="E451" s="276"/>
      <c r="F451" s="544"/>
      <c r="G451" s="619" t="s">
        <v>740</v>
      </c>
      <c r="H451" s="616">
        <v>2</v>
      </c>
      <c r="I451" s="617">
        <v>2</v>
      </c>
      <c r="J451" s="618" t="s">
        <v>230</v>
      </c>
      <c r="K451" s="620"/>
      <c r="L451" s="621"/>
      <c r="M451" s="611"/>
      <c r="N451" s="622"/>
      <c r="O451" s="625">
        <v>12</v>
      </c>
      <c r="P451" s="623" t="s">
        <v>71</v>
      </c>
      <c r="Q451" s="624"/>
      <c r="R451" s="626">
        <v>15006</v>
      </c>
      <c r="S451" s="627" t="s">
        <v>325</v>
      </c>
      <c r="T451" s="628" t="s">
        <v>643</v>
      </c>
    </row>
    <row r="452" spans="1:20" hidden="1" x14ac:dyDescent="0.55000000000000004">
      <c r="B452" s="23">
        <f t="shared" si="6"/>
        <v>447</v>
      </c>
      <c r="C452" s="629"/>
      <c r="D452" s="630"/>
      <c r="E452" s="631"/>
      <c r="F452" s="632"/>
      <c r="G452" s="389"/>
      <c r="H452" s="616">
        <v>2</v>
      </c>
      <c r="I452" s="617">
        <v>2</v>
      </c>
      <c r="J452" s="618" t="s">
        <v>230</v>
      </c>
      <c r="K452" s="380"/>
      <c r="L452" s="381"/>
      <c r="M452" s="382"/>
      <c r="N452" s="383"/>
      <c r="O452" s="384"/>
      <c r="P452" s="384"/>
      <c r="Q452" s="385">
        <v>2115900</v>
      </c>
    </row>
    <row r="453" spans="1:20" hidden="1" x14ac:dyDescent="0.55000000000000004">
      <c r="B453" s="23">
        <f t="shared" si="6"/>
        <v>448</v>
      </c>
      <c r="C453" s="629"/>
      <c r="D453" s="630"/>
      <c r="E453" s="631"/>
      <c r="F453" s="632"/>
      <c r="G453" s="389"/>
      <c r="H453" s="616">
        <v>2</v>
      </c>
      <c r="I453" s="617">
        <v>2</v>
      </c>
      <c r="J453" s="618" t="s">
        <v>230</v>
      </c>
      <c r="K453" s="380"/>
      <c r="L453" s="381"/>
      <c r="M453" s="382"/>
      <c r="N453" s="383"/>
      <c r="O453" s="384"/>
      <c r="P453" s="384"/>
      <c r="Q453" s="385">
        <v>939400</v>
      </c>
    </row>
    <row r="454" spans="1:20" hidden="1" x14ac:dyDescent="0.55000000000000004">
      <c r="B454" s="23">
        <f t="shared" si="6"/>
        <v>449</v>
      </c>
      <c r="C454" s="629"/>
      <c r="D454" s="630"/>
      <c r="E454" s="631"/>
      <c r="F454" s="632"/>
      <c r="G454" s="389"/>
      <c r="H454" s="616">
        <v>2</v>
      </c>
      <c r="I454" s="617">
        <v>2</v>
      </c>
      <c r="J454" s="618" t="s">
        <v>230</v>
      </c>
      <c r="K454" s="380"/>
      <c r="L454" s="381"/>
      <c r="M454" s="382"/>
      <c r="N454" s="383"/>
      <c r="O454" s="384"/>
      <c r="P454" s="384"/>
      <c r="Q454" s="385">
        <v>90400</v>
      </c>
    </row>
    <row r="455" spans="1:20" ht="24" hidden="1" customHeight="1" x14ac:dyDescent="0.55000000000000004">
      <c r="A455" s="38"/>
      <c r="B455" s="23">
        <f t="shared" si="6"/>
        <v>450</v>
      </c>
      <c r="C455" s="23"/>
      <c r="D455" s="680" t="s">
        <v>741</v>
      </c>
      <c r="E455" s="680"/>
      <c r="F455" s="680"/>
      <c r="G455" s="680"/>
      <c r="H455" s="634"/>
      <c r="I455" s="634"/>
      <c r="J455" s="635"/>
      <c r="K455" s="635"/>
      <c r="L455" s="635"/>
      <c r="M455" s="635"/>
      <c r="N455" s="635"/>
      <c r="O455" s="636"/>
      <c r="P455" s="637"/>
      <c r="Q455" s="33"/>
    </row>
    <row r="456" spans="1:20" ht="24" hidden="1" customHeight="1" x14ac:dyDescent="0.55000000000000004">
      <c r="A456" s="38"/>
      <c r="B456" s="23">
        <f t="shared" ref="B456:B467" si="7">+B455+1</f>
        <v>451</v>
      </c>
      <c r="C456" s="23"/>
      <c r="D456" s="672" t="s">
        <v>742</v>
      </c>
      <c r="E456" s="672"/>
      <c r="F456" s="672"/>
      <c r="G456" s="672"/>
      <c r="H456" s="638"/>
      <c r="I456" s="638"/>
      <c r="J456" s="100"/>
      <c r="K456" s="100"/>
      <c r="L456" s="100"/>
      <c r="M456" s="100"/>
      <c r="N456" s="100"/>
      <c r="O456" s="639"/>
      <c r="P456" s="639"/>
      <c r="Q456" s="100"/>
    </row>
    <row r="457" spans="1:20" ht="24" hidden="1" customHeight="1" x14ac:dyDescent="0.55000000000000004">
      <c r="A457" s="38"/>
      <c r="B457" s="23">
        <f t="shared" si="7"/>
        <v>452</v>
      </c>
      <c r="C457" s="23"/>
      <c r="D457" s="673" t="s">
        <v>743</v>
      </c>
      <c r="E457" s="673"/>
      <c r="F457" s="673"/>
      <c r="G457" s="673"/>
      <c r="H457" s="640"/>
      <c r="I457" s="640"/>
      <c r="J457" s="261"/>
      <c r="K457" s="261"/>
      <c r="L457" s="261"/>
      <c r="M457" s="261"/>
      <c r="N457" s="261"/>
      <c r="O457" s="641"/>
      <c r="P457" s="641"/>
      <c r="Q457" s="261"/>
    </row>
    <row r="458" spans="1:20" ht="24" hidden="1" customHeight="1" x14ac:dyDescent="0.55000000000000004">
      <c r="A458" s="38"/>
      <c r="B458" s="23">
        <f t="shared" si="7"/>
        <v>453</v>
      </c>
      <c r="C458" s="23"/>
      <c r="D458" s="642"/>
      <c r="E458" s="642"/>
      <c r="F458" s="643">
        <v>1</v>
      </c>
      <c r="G458" s="644" t="s">
        <v>744</v>
      </c>
      <c r="H458" s="645">
        <v>3</v>
      </c>
      <c r="I458" s="645">
        <v>5</v>
      </c>
      <c r="J458" s="523" t="s">
        <v>64</v>
      </c>
      <c r="K458" s="311"/>
      <c r="L458" s="311"/>
      <c r="M458" s="311"/>
      <c r="N458" s="311"/>
      <c r="O458" s="600">
        <v>1</v>
      </c>
      <c r="P458" s="600" t="s">
        <v>429</v>
      </c>
      <c r="Q458" s="311"/>
    </row>
    <row r="459" spans="1:20" ht="72" hidden="1" x14ac:dyDescent="0.55000000000000004">
      <c r="A459" s="38"/>
      <c r="B459" s="23">
        <f t="shared" si="7"/>
        <v>454</v>
      </c>
      <c r="C459" s="23"/>
      <c r="D459" s="646"/>
      <c r="E459" s="646"/>
      <c r="F459" s="647">
        <v>2</v>
      </c>
      <c r="G459" s="648" t="s">
        <v>745</v>
      </c>
      <c r="H459" s="645">
        <v>3</v>
      </c>
      <c r="I459" s="645">
        <v>5</v>
      </c>
      <c r="J459" s="523" t="s">
        <v>64</v>
      </c>
      <c r="K459" s="150"/>
      <c r="L459" s="524"/>
      <c r="M459" s="524"/>
      <c r="N459" s="135"/>
      <c r="O459" s="145">
        <v>1</v>
      </c>
      <c r="P459" s="145" t="s">
        <v>328</v>
      </c>
      <c r="Q459" s="525"/>
    </row>
    <row r="460" spans="1:20" ht="72" hidden="1" x14ac:dyDescent="0.55000000000000004">
      <c r="A460" s="38"/>
      <c r="B460" s="23">
        <f t="shared" si="7"/>
        <v>455</v>
      </c>
      <c r="C460" s="23"/>
      <c r="D460" s="646"/>
      <c r="E460" s="646"/>
      <c r="F460" s="647">
        <v>3</v>
      </c>
      <c r="G460" s="648" t="s">
        <v>746</v>
      </c>
      <c r="H460" s="645">
        <v>3</v>
      </c>
      <c r="I460" s="645">
        <v>5</v>
      </c>
      <c r="J460" s="523" t="s">
        <v>64</v>
      </c>
      <c r="K460" s="150"/>
      <c r="L460" s="524"/>
      <c r="M460" s="524"/>
      <c r="N460" s="135"/>
      <c r="O460" s="145">
        <v>1</v>
      </c>
      <c r="P460" s="145" t="s">
        <v>328</v>
      </c>
      <c r="Q460" s="525"/>
    </row>
    <row r="461" spans="1:20" ht="72" hidden="1" x14ac:dyDescent="0.55000000000000004">
      <c r="A461" s="38"/>
      <c r="B461" s="23">
        <f t="shared" si="7"/>
        <v>456</v>
      </c>
      <c r="C461" s="23"/>
      <c r="D461" s="646"/>
      <c r="E461" s="646"/>
      <c r="F461" s="647">
        <v>4</v>
      </c>
      <c r="G461" s="648" t="s">
        <v>747</v>
      </c>
      <c r="H461" s="645">
        <v>3</v>
      </c>
      <c r="I461" s="645">
        <v>5</v>
      </c>
      <c r="J461" s="523" t="s">
        <v>64</v>
      </c>
      <c r="K461" s="150"/>
      <c r="L461" s="524"/>
      <c r="M461" s="524"/>
      <c r="N461" s="135"/>
      <c r="O461" s="145">
        <v>1</v>
      </c>
      <c r="P461" s="145" t="s">
        <v>328</v>
      </c>
      <c r="Q461" s="525"/>
    </row>
    <row r="462" spans="1:20" ht="72" hidden="1" x14ac:dyDescent="0.55000000000000004">
      <c r="A462" s="38"/>
      <c r="B462" s="23">
        <f t="shared" si="7"/>
        <v>457</v>
      </c>
      <c r="C462" s="23"/>
      <c r="D462" s="646"/>
      <c r="E462" s="646"/>
      <c r="F462" s="647">
        <v>5</v>
      </c>
      <c r="G462" s="648" t="s">
        <v>748</v>
      </c>
      <c r="H462" s="645">
        <v>3</v>
      </c>
      <c r="I462" s="645">
        <v>5</v>
      </c>
      <c r="J462" s="523" t="s">
        <v>64</v>
      </c>
      <c r="K462" s="649"/>
      <c r="L462" s="650"/>
      <c r="M462" s="650"/>
      <c r="N462" s="135"/>
      <c r="O462" s="145">
        <v>1</v>
      </c>
      <c r="P462" s="145" t="s">
        <v>328</v>
      </c>
      <c r="Q462" s="525"/>
    </row>
    <row r="463" spans="1:20" ht="72" hidden="1" x14ac:dyDescent="0.55000000000000004">
      <c r="B463" s="23">
        <f t="shared" si="7"/>
        <v>458</v>
      </c>
      <c r="C463" s="23"/>
      <c r="D463" s="646"/>
      <c r="E463" s="646"/>
      <c r="F463" s="647">
        <v>6</v>
      </c>
      <c r="G463" s="648" t="s">
        <v>749</v>
      </c>
      <c r="H463" s="651">
        <v>3</v>
      </c>
      <c r="I463" s="651">
        <v>5</v>
      </c>
      <c r="J463" s="652" t="s">
        <v>64</v>
      </c>
      <c r="K463" s="121"/>
      <c r="L463" s="653"/>
      <c r="M463" s="653"/>
      <c r="N463" s="123"/>
      <c r="O463" s="145">
        <v>1</v>
      </c>
      <c r="P463" s="145" t="s">
        <v>328</v>
      </c>
      <c r="Q463" s="525"/>
    </row>
    <row r="464" spans="1:20" ht="72" hidden="1" x14ac:dyDescent="0.55000000000000004">
      <c r="A464" s="38"/>
      <c r="B464" s="23">
        <f t="shared" si="7"/>
        <v>459</v>
      </c>
      <c r="C464" s="23"/>
      <c r="D464" s="646"/>
      <c r="E464" s="646"/>
      <c r="F464" s="647">
        <v>7</v>
      </c>
      <c r="G464" s="648" t="s">
        <v>750</v>
      </c>
      <c r="H464" s="645">
        <v>3</v>
      </c>
      <c r="I464" s="645">
        <v>5</v>
      </c>
      <c r="J464" s="523" t="s">
        <v>64</v>
      </c>
      <c r="K464" s="654"/>
      <c r="L464" s="655"/>
      <c r="M464" s="655"/>
      <c r="N464" s="656"/>
      <c r="O464" s="145">
        <v>1</v>
      </c>
      <c r="P464" s="145" t="s">
        <v>328</v>
      </c>
      <c r="Q464" s="525"/>
    </row>
    <row r="465" spans="1:17" ht="72" hidden="1" x14ac:dyDescent="0.55000000000000004">
      <c r="B465" s="23">
        <f t="shared" si="7"/>
        <v>460</v>
      </c>
      <c r="C465" s="23"/>
      <c r="D465" s="646"/>
      <c r="E465" s="646"/>
      <c r="F465" s="647">
        <v>8</v>
      </c>
      <c r="G465" s="648" t="s">
        <v>751</v>
      </c>
      <c r="H465" s="651">
        <v>3</v>
      </c>
      <c r="I465" s="651">
        <v>5</v>
      </c>
      <c r="J465" s="652" t="s">
        <v>64</v>
      </c>
      <c r="K465" s="121"/>
      <c r="L465" s="653"/>
      <c r="M465" s="653"/>
      <c r="N465" s="123"/>
      <c r="O465" s="145">
        <v>1</v>
      </c>
      <c r="P465" s="145" t="s">
        <v>328</v>
      </c>
      <c r="Q465" s="525"/>
    </row>
    <row r="466" spans="1:17" ht="72" hidden="1" x14ac:dyDescent="0.55000000000000004">
      <c r="A466" s="38"/>
      <c r="B466" s="23">
        <f t="shared" si="7"/>
        <v>461</v>
      </c>
      <c r="C466" s="23"/>
      <c r="D466" s="646"/>
      <c r="E466" s="646"/>
      <c r="F466" s="647">
        <v>9</v>
      </c>
      <c r="G466" s="648" t="s">
        <v>752</v>
      </c>
      <c r="H466" s="645">
        <v>3</v>
      </c>
      <c r="I466" s="645">
        <v>5</v>
      </c>
      <c r="J466" s="523" t="s">
        <v>64</v>
      </c>
      <c r="K466" s="649"/>
      <c r="L466" s="650"/>
      <c r="M466" s="650"/>
      <c r="N466" s="135"/>
      <c r="O466" s="145">
        <v>1</v>
      </c>
      <c r="P466" s="145" t="s">
        <v>328</v>
      </c>
      <c r="Q466" s="525"/>
    </row>
    <row r="467" spans="1:17" ht="72" hidden="1" x14ac:dyDescent="0.55000000000000004">
      <c r="A467" s="38"/>
      <c r="B467" s="23">
        <f t="shared" si="7"/>
        <v>462</v>
      </c>
      <c r="C467" s="59"/>
      <c r="D467" s="657"/>
      <c r="E467" s="657"/>
      <c r="F467" s="658">
        <v>10</v>
      </c>
      <c r="G467" s="659" t="s">
        <v>753</v>
      </c>
      <c r="H467" s="660">
        <v>3</v>
      </c>
      <c r="I467" s="660">
        <v>5</v>
      </c>
      <c r="J467" s="661" t="s">
        <v>64</v>
      </c>
      <c r="K467" s="662"/>
      <c r="L467" s="663"/>
      <c r="M467" s="663"/>
      <c r="N467" s="664"/>
      <c r="O467" s="665">
        <v>1</v>
      </c>
      <c r="P467" s="665" t="s">
        <v>328</v>
      </c>
      <c r="Q467" s="666"/>
    </row>
    <row r="469" spans="1:17" s="633" customFormat="1" x14ac:dyDescent="0.55000000000000004">
      <c r="A469" s="22"/>
      <c r="B469" s="22"/>
      <c r="C469" s="22"/>
      <c r="D469" s="22"/>
      <c r="E469" s="22"/>
      <c r="F469" s="667"/>
      <c r="G469" s="668"/>
      <c r="K469" s="669"/>
      <c r="L469" s="670"/>
      <c r="M469" s="670"/>
      <c r="N469" s="671"/>
      <c r="O469" s="671"/>
      <c r="P469" s="671"/>
      <c r="Q469" s="671"/>
    </row>
  </sheetData>
  <mergeCells count="19">
    <mergeCell ref="B2:B3"/>
    <mergeCell ref="D2:G2"/>
    <mergeCell ref="H2:H3"/>
    <mergeCell ref="J2:J3"/>
    <mergeCell ref="K2:K3"/>
    <mergeCell ref="L2:L3"/>
    <mergeCell ref="M2:M3"/>
    <mergeCell ref="N2:N3"/>
    <mergeCell ref="O2:O3"/>
    <mergeCell ref="P2:P3"/>
    <mergeCell ref="Q2:Q3"/>
    <mergeCell ref="D456:G456"/>
    <mergeCell ref="D457:G457"/>
    <mergeCell ref="E53:G53"/>
    <mergeCell ref="E54:G54"/>
    <mergeCell ref="D186:G186"/>
    <mergeCell ref="F188:G188"/>
    <mergeCell ref="F391:G391"/>
    <mergeCell ref="D455:G45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fitToHeight="0" orientation="landscape" r:id="rId1"/>
  <rowBreaks count="1" manualBreakCount="1">
    <brk id="102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พจนานุกรมต้นฉบับ 2566</vt:lpstr>
      <vt:lpstr>'พจนานุกรมต้นฉบับ 2566'!Print_Area</vt:lpstr>
      <vt:lpstr>'พจนานุกรมต้นฉบับ 2566'!Print_Titles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DDPM-USER</dc:creator>
  <cp:lastModifiedBy>ADMIN</cp:lastModifiedBy>
  <dcterms:created xsi:type="dcterms:W3CDTF">2022-11-23T08:37:42Z</dcterms:created>
  <dcterms:modified xsi:type="dcterms:W3CDTF">2022-11-25T03:48:45Z</dcterms:modified>
</cp:coreProperties>
</file>